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5955" windowWidth="19425" windowHeight="5985"/>
  </bookViews>
  <sheets>
    <sheet name="Front sheet" sheetId="1" r:id="rId1"/>
    <sheet name="Substantive workforce profile" sheetId="4" r:id="rId2"/>
    <sheet name="Part time Full Time Profile" sheetId="6" r:id="rId3"/>
    <sheet name="Sexual Orientation " sheetId="5" r:id="rId4"/>
    <sheet name="Religion Belief" sheetId="8" r:id="rId5"/>
    <sheet name="Age" sheetId="7" r:id="rId6"/>
    <sheet name="Bank only workforce profile" sheetId="3" r:id="rId7"/>
    <sheet name="Bank only workforce graphs" sheetId="9" r:id="rId8"/>
  </sheets>
  <calcPr calcId="145621"/>
</workbook>
</file>

<file path=xl/calcChain.xml><?xml version="1.0" encoding="utf-8"?>
<calcChain xmlns="http://schemas.openxmlformats.org/spreadsheetml/2006/main">
  <c r="D19" i="7" l="1"/>
  <c r="E12" i="7" s="1"/>
  <c r="H12" i="7" s="1"/>
  <c r="G19" i="7"/>
  <c r="F19" i="7"/>
  <c r="H8" i="8"/>
  <c r="H9" i="8"/>
  <c r="H10" i="8"/>
  <c r="H11" i="8"/>
  <c r="H12" i="8"/>
  <c r="H13" i="8"/>
  <c r="H14" i="8"/>
  <c r="H7" i="8"/>
  <c r="D15" i="8"/>
  <c r="E12" i="8" s="1"/>
  <c r="G15" i="8"/>
  <c r="F15" i="8"/>
  <c r="H12" i="5"/>
  <c r="D13" i="5"/>
  <c r="E8" i="5" s="1"/>
  <c r="H8" i="5" s="1"/>
  <c r="G13" i="5"/>
  <c r="F13" i="5"/>
  <c r="E15" i="7" l="1"/>
  <c r="H15" i="7" s="1"/>
  <c r="E9" i="7"/>
  <c r="H9" i="7" s="1"/>
  <c r="E17" i="7"/>
  <c r="H17" i="7" s="1"/>
  <c r="E16" i="7"/>
  <c r="H16" i="7" s="1"/>
  <c r="E11" i="7"/>
  <c r="H11" i="7" s="1"/>
  <c r="E10" i="7"/>
  <c r="H10" i="7" s="1"/>
  <c r="E14" i="7"/>
  <c r="H14" i="7" s="1"/>
  <c r="E8" i="7"/>
  <c r="H8" i="7" s="1"/>
  <c r="E7" i="7"/>
  <c r="H7" i="7" s="1"/>
  <c r="E13" i="7"/>
  <c r="H13" i="7" s="1"/>
  <c r="E18" i="7"/>
  <c r="H18" i="7" s="1"/>
  <c r="E11" i="8"/>
  <c r="E7" i="8"/>
  <c r="E10" i="8"/>
  <c r="E15" i="8"/>
  <c r="E9" i="8"/>
  <c r="E14" i="8"/>
  <c r="E8" i="8"/>
  <c r="E13" i="8"/>
  <c r="E7" i="5"/>
  <c r="E10" i="5"/>
  <c r="H10" i="5" s="1"/>
  <c r="E11" i="5"/>
  <c r="H11" i="5" s="1"/>
  <c r="E9" i="5"/>
  <c r="H9" i="5" s="1"/>
  <c r="G26" i="6"/>
  <c r="E26" i="6"/>
  <c r="G15" i="6"/>
  <c r="G16" i="6"/>
  <c r="G17" i="6"/>
  <c r="G18" i="6"/>
  <c r="G19" i="6"/>
  <c r="G20" i="6"/>
  <c r="G21" i="6"/>
  <c r="G22" i="6"/>
  <c r="G23" i="6"/>
  <c r="G24" i="6"/>
  <c r="G14" i="6"/>
  <c r="E15" i="6"/>
  <c r="E16" i="6"/>
  <c r="E17" i="6"/>
  <c r="E18" i="6"/>
  <c r="E19" i="6"/>
  <c r="E20" i="6"/>
  <c r="E21" i="6"/>
  <c r="E22" i="6"/>
  <c r="E23" i="6"/>
  <c r="E24" i="6"/>
  <c r="E14" i="6"/>
  <c r="G10" i="6"/>
  <c r="G11" i="6"/>
  <c r="G12" i="6"/>
  <c r="G9" i="6"/>
  <c r="E10" i="6"/>
  <c r="E11" i="6"/>
  <c r="E12" i="6"/>
  <c r="E9" i="6"/>
  <c r="G7" i="6"/>
  <c r="G6" i="6"/>
  <c r="E7" i="6"/>
  <c r="E6" i="6"/>
  <c r="E19" i="7" l="1"/>
  <c r="E13" i="5"/>
  <c r="H7" i="5"/>
  <c r="E51" i="3"/>
  <c r="D51" i="3"/>
  <c r="E45" i="3"/>
  <c r="D45" i="3"/>
  <c r="E31" i="3"/>
  <c r="D31" i="3"/>
  <c r="E21" i="3"/>
  <c r="D21" i="3"/>
  <c r="E14" i="3"/>
  <c r="D14" i="3"/>
  <c r="E8" i="3"/>
  <c r="D8" i="3"/>
  <c r="E52" i="4"/>
  <c r="D52" i="4"/>
  <c r="E46" i="4"/>
  <c r="D46" i="4"/>
  <c r="E32" i="4"/>
  <c r="D32" i="4"/>
  <c r="E22" i="4"/>
  <c r="D22" i="4"/>
  <c r="E14" i="4"/>
  <c r="D14" i="4"/>
  <c r="E8" i="4"/>
  <c r="D8" i="4"/>
</calcChain>
</file>

<file path=xl/sharedStrings.xml><?xml version="1.0" encoding="utf-8"?>
<sst xmlns="http://schemas.openxmlformats.org/spreadsheetml/2006/main" count="285" uniqueCount="75">
  <si>
    <t>Annual Equality Diversity and Inclusion Workforce Report (accompanying workforce metrics)
2020-2021
December 2021</t>
  </si>
  <si>
    <t>Number</t>
  </si>
  <si>
    <t>% of workforce</t>
  </si>
  <si>
    <t>Female</t>
  </si>
  <si>
    <t>Male</t>
  </si>
  <si>
    <t>Disability</t>
  </si>
  <si>
    <t>Yes</t>
  </si>
  <si>
    <t>No</t>
  </si>
  <si>
    <t>Unspecified</t>
  </si>
  <si>
    <t>Sexual Orientation</t>
  </si>
  <si>
    <t>Bisexual</t>
  </si>
  <si>
    <t>Gay/Lesbian</t>
  </si>
  <si>
    <t>Heterosexual/Straight</t>
  </si>
  <si>
    <t>Not stated (person asked but declined to provide a response)</t>
  </si>
  <si>
    <t>Religion/Belief</t>
  </si>
  <si>
    <t>Atheism</t>
  </si>
  <si>
    <t>Buddhism</t>
  </si>
  <si>
    <t>Christianity</t>
  </si>
  <si>
    <t>Hinduism</t>
  </si>
  <si>
    <t>Islam</t>
  </si>
  <si>
    <t>I do not wish to disclose my religion/belief</t>
  </si>
  <si>
    <t>&lt;=20 years</t>
  </si>
  <si>
    <t>21-25</t>
  </si>
  <si>
    <t>26-30</t>
  </si>
  <si>
    <t>31-35</t>
  </si>
  <si>
    <t>36-40</t>
  </si>
  <si>
    <t>41-45</t>
  </si>
  <si>
    <t>46-50</t>
  </si>
  <si>
    <t>51-55</t>
  </si>
  <si>
    <t>56-60</t>
  </si>
  <si>
    <t>61-65</t>
  </si>
  <si>
    <t>66-70</t>
  </si>
  <si>
    <t>&gt;=71</t>
  </si>
  <si>
    <t>Gender*</t>
  </si>
  <si>
    <t>Other sexual orientation not listed or Undecided**</t>
  </si>
  <si>
    <t>Other (including Judaism &amp; Sikhism)**</t>
  </si>
  <si>
    <t>Protected Characteristic</t>
  </si>
  <si>
    <t>Total</t>
  </si>
  <si>
    <t>Not declared or prefer not to answer**</t>
  </si>
  <si>
    <t>Age Band</t>
  </si>
  <si>
    <t>Category</t>
  </si>
  <si>
    <t xml:space="preserve">Notes:
*the list of values in the gender recording field on ESR (the national integrated HR &amp; Payroll system) currently only includes male/female options
**in categories where there are less than 10 staff with a particular characteristic recorded these have been amalgamated with a bigger group for confidentiality reasons
</t>
  </si>
  <si>
    <t>Ethnicity</t>
  </si>
  <si>
    <t>BAME</t>
  </si>
  <si>
    <t>White</t>
  </si>
  <si>
    <t>Not stated</t>
  </si>
  <si>
    <t>Blank</t>
  </si>
  <si>
    <t>Substantive Workforce Profile by Protected Characteristic (31/03/2021)</t>
  </si>
  <si>
    <t>Bank Workforce Profile by Protected Characteristic (31/03/2021)</t>
  </si>
  <si>
    <t>Other sexual orientation not listed, Undecided or Unspecified**</t>
  </si>
  <si>
    <t>Other (including Judaism, Sikhism &amp; Jainism)**</t>
  </si>
  <si>
    <t>Gender</t>
  </si>
  <si>
    <t>Part time (no.)</t>
  </si>
  <si>
    <t>Full time (no.)</t>
  </si>
  <si>
    <t>Part time (% of total staff in category)</t>
  </si>
  <si>
    <t>Full time (% of total staff in category)</t>
  </si>
  <si>
    <t>Substantive Workforce by Protected Characteristic and Part Time/Full Time Working Profile (31/03/21)</t>
  </si>
  <si>
    <t>% change 2020 to 2021</t>
  </si>
  <si>
    <t>&gt;10 so included in category above for 2020 figures</t>
  </si>
  <si>
    <t>Sexual Orientation Profile Additional Detail</t>
  </si>
  <si>
    <t>Religion and Belief Profile Additional Detail</t>
  </si>
  <si>
    <t>&gt;=66 (amalgamated 66-70 and &gt;71 categories due to low numbers in breakdown)</t>
  </si>
  <si>
    <t>Age Profile Additional Detail</t>
  </si>
  <si>
    <t>Religion or Belief</t>
  </si>
  <si>
    <t>Associate Specialists</t>
  </si>
  <si>
    <t>Consultants</t>
  </si>
  <si>
    <t>Specialty Doctors</t>
  </si>
  <si>
    <t xml:space="preserve">Trust Doctors </t>
  </si>
  <si>
    <t>Personal Salary</t>
  </si>
  <si>
    <t>M&amp;D Trainees</t>
  </si>
  <si>
    <t>Pay Bands 1-4</t>
  </si>
  <si>
    <t>Pay Bands 5-7</t>
  </si>
  <si>
    <t>Pay Bands 8A-9</t>
  </si>
  <si>
    <t>&lt;10</t>
  </si>
  <si>
    <t>Bank Only Workforce Profile 31/03/2021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</si>
</sst>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theme="3" tint="0.3999755851924192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8">
    <xf numFmtId="0" fontId="0" fillId="0" borderId="0" xfId="0"/>
    <xf numFmtId="0" fontId="0" fillId="0" borderId="1" xfId="0" applyBorder="1" applyAlignment="1">
      <alignment horizontal="center"/>
    </xf>
    <xf numFmtId="0" fontId="4" fillId="0" borderId="1" xfId="0" applyFont="1" applyBorder="1"/>
    <xf numFmtId="10" fontId="0" fillId="0" borderId="6" xfId="0" applyNumberFormat="1" applyBorder="1" applyAlignment="1">
      <alignment horizontal="center"/>
    </xf>
    <xf numFmtId="0" fontId="4" fillId="0" borderId="8" xfId="0" applyFont="1" applyBorder="1"/>
    <xf numFmtId="0" fontId="0" fillId="2" borderId="11" xfId="0" applyFill="1" applyBorder="1"/>
    <xf numFmtId="0" fontId="0" fillId="2" borderId="10" xfId="0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4" fillId="0" borderId="1" xfId="0" applyFont="1" applyFill="1" applyBorder="1"/>
    <xf numFmtId="0" fontId="4" fillId="0" borderId="3" xfId="0" applyFont="1" applyFill="1" applyBorder="1"/>
    <xf numFmtId="0" fontId="4" fillId="0" borderId="8" xfId="0" applyFont="1" applyFill="1" applyBorder="1"/>
    <xf numFmtId="0" fontId="0" fillId="0" borderId="3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4" fillId="0" borderId="1" xfId="0" quotePrefix="1" applyFont="1" applyFill="1" applyBorder="1"/>
    <xf numFmtId="0" fontId="4" fillId="0" borderId="3" xfId="0" quotePrefix="1" applyFont="1" applyFill="1" applyBorder="1"/>
    <xf numFmtId="0" fontId="4" fillId="0" borderId="8" xfId="0" applyFont="1" applyBorder="1" applyAlignment="1">
      <alignment horizontal="center"/>
    </xf>
    <xf numFmtId="9" fontId="4" fillId="0" borderId="9" xfId="0" applyNumberFormat="1" applyFont="1" applyBorder="1" applyAlignment="1">
      <alignment horizontal="center"/>
    </xf>
    <xf numFmtId="0" fontId="4" fillId="0" borderId="23" xfId="0" applyFont="1" applyBorder="1"/>
    <xf numFmtId="0" fontId="0" fillId="0" borderId="23" xfId="0" applyBorder="1" applyAlignment="1">
      <alignment horizontal="center"/>
    </xf>
    <xf numFmtId="10" fontId="0" fillId="0" borderId="24" xfId="0" applyNumberForma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30" xfId="0" applyFont="1" applyBorder="1" applyAlignment="1">
      <alignment horizontal="center" wrapText="1"/>
    </xf>
    <xf numFmtId="0" fontId="0" fillId="2" borderId="0" xfId="0" applyFill="1"/>
    <xf numFmtId="0" fontId="0" fillId="2" borderId="16" xfId="0" applyFill="1" applyBorder="1"/>
    <xf numFmtId="0" fontId="0" fillId="2" borderId="0" xfId="0" applyFill="1" applyBorder="1"/>
    <xf numFmtId="0" fontId="0" fillId="2" borderId="28" xfId="0" applyFill="1" applyBorder="1"/>
    <xf numFmtId="10" fontId="0" fillId="0" borderId="1" xfId="0" applyNumberFormat="1" applyBorder="1" applyAlignment="1">
      <alignment horizontal="center"/>
    </xf>
    <xf numFmtId="0" fontId="4" fillId="0" borderId="3" xfId="0" applyFont="1" applyBorder="1"/>
    <xf numFmtId="10" fontId="0" fillId="0" borderId="3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10" fontId="0" fillId="0" borderId="8" xfId="0" applyNumberFormat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0" fillId="0" borderId="26" xfId="0" applyFill="1" applyBorder="1" applyAlignment="1">
      <alignment horizontal="center"/>
    </xf>
    <xf numFmtId="10" fontId="0" fillId="0" borderId="26" xfId="0" applyNumberFormat="1" applyFill="1" applyBorder="1" applyAlignment="1">
      <alignment horizontal="center"/>
    </xf>
    <xf numFmtId="10" fontId="0" fillId="0" borderId="27" xfId="0" applyNumberFormat="1" applyFill="1" applyBorder="1" applyAlignment="1">
      <alignment horizontal="center"/>
    </xf>
    <xf numFmtId="0" fontId="5" fillId="0" borderId="27" xfId="0" applyFont="1" applyBorder="1" applyAlignment="1">
      <alignment horizontal="center" wrapText="1"/>
    </xf>
    <xf numFmtId="0" fontId="4" fillId="0" borderId="31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4" fillId="0" borderId="37" xfId="0" applyFont="1" applyFill="1" applyBorder="1"/>
    <xf numFmtId="10" fontId="0" fillId="0" borderId="37" xfId="0" applyNumberFormat="1" applyBorder="1" applyAlignment="1">
      <alignment horizontal="center"/>
    </xf>
    <xf numFmtId="0" fontId="0" fillId="0" borderId="38" xfId="0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4" fillId="0" borderId="39" xfId="0" applyFont="1" applyFill="1" applyBorder="1"/>
    <xf numFmtId="0" fontId="4" fillId="0" borderId="40" xfId="0" applyFont="1" applyFill="1" applyBorder="1"/>
    <xf numFmtId="0" fontId="5" fillId="0" borderId="19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2" xfId="0" applyBorder="1" applyAlignment="1">
      <alignment horizontal="center"/>
    </xf>
    <xf numFmtId="0" fontId="5" fillId="0" borderId="32" xfId="0" applyFont="1" applyBorder="1" applyAlignment="1">
      <alignment horizontal="center"/>
    </xf>
    <xf numFmtId="10" fontId="0" fillId="0" borderId="36" xfId="0" applyNumberFormat="1" applyBorder="1" applyAlignment="1">
      <alignment horizontal="center"/>
    </xf>
    <xf numFmtId="10" fontId="0" fillId="0" borderId="41" xfId="0" applyNumberFormat="1" applyBorder="1"/>
    <xf numFmtId="10" fontId="0" fillId="0" borderId="39" xfId="0" applyNumberFormat="1" applyBorder="1"/>
    <xf numFmtId="10" fontId="0" fillId="0" borderId="34" xfId="0" applyNumberFormat="1" applyBorder="1" applyAlignment="1">
      <alignment horizontal="center"/>
    </xf>
    <xf numFmtId="0" fontId="4" fillId="0" borderId="34" xfId="0" applyFont="1" applyFill="1" applyBorder="1"/>
    <xf numFmtId="0" fontId="5" fillId="0" borderId="31" xfId="0" applyFont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2" xfId="0" applyBorder="1" applyAlignment="1">
      <alignment horizontal="center"/>
    </xf>
    <xf numFmtId="10" fontId="4" fillId="0" borderId="27" xfId="0" applyNumberFormat="1" applyFont="1" applyFill="1" applyBorder="1"/>
    <xf numFmtId="0" fontId="4" fillId="0" borderId="45" xfId="0" applyFont="1" applyFill="1" applyBorder="1"/>
    <xf numFmtId="0" fontId="0" fillId="0" borderId="46" xfId="0" applyBorder="1" applyAlignment="1">
      <alignment horizontal="center"/>
    </xf>
    <xf numFmtId="10" fontId="0" fillId="0" borderId="47" xfId="0" applyNumberFormat="1" applyBorder="1" applyAlignment="1">
      <alignment horizontal="center"/>
    </xf>
    <xf numFmtId="0" fontId="0" fillId="0" borderId="48" xfId="0" applyBorder="1" applyAlignment="1">
      <alignment horizontal="center"/>
    </xf>
    <xf numFmtId="10" fontId="0" fillId="0" borderId="45" xfId="0" applyNumberFormat="1" applyBorder="1" applyAlignment="1">
      <alignment horizontal="center"/>
    </xf>
    <xf numFmtId="10" fontId="0" fillId="0" borderId="49" xfId="0" applyNumberFormat="1" applyBorder="1"/>
    <xf numFmtId="0" fontId="4" fillId="0" borderId="11" xfId="0" applyFont="1" applyFill="1" applyBorder="1"/>
    <xf numFmtId="0" fontId="4" fillId="0" borderId="25" xfId="0" applyFont="1" applyFill="1" applyBorder="1"/>
    <xf numFmtId="9" fontId="4" fillId="0" borderId="30" xfId="0" applyNumberFormat="1" applyFont="1" applyBorder="1" applyAlignment="1">
      <alignment horizontal="center"/>
    </xf>
    <xf numFmtId="0" fontId="0" fillId="2" borderId="32" xfId="0" applyFill="1" applyBorder="1"/>
    <xf numFmtId="0" fontId="4" fillId="0" borderId="42" xfId="0" applyFont="1" applyFill="1" applyBorder="1"/>
    <xf numFmtId="0" fontId="0" fillId="0" borderId="20" xfId="0" applyBorder="1" applyAlignment="1">
      <alignment horizontal="center"/>
    </xf>
    <xf numFmtId="10" fontId="0" fillId="0" borderId="50" xfId="0" applyNumberFormat="1" applyBorder="1" applyAlignment="1">
      <alignment horizontal="center"/>
    </xf>
    <xf numFmtId="0" fontId="4" fillId="0" borderId="32" xfId="0" applyFont="1" applyFill="1" applyBorder="1"/>
    <xf numFmtId="0" fontId="4" fillId="0" borderId="25" xfId="0" applyFont="1" applyBorder="1" applyAlignment="1">
      <alignment horizontal="center"/>
    </xf>
    <xf numFmtId="0" fontId="4" fillId="0" borderId="39" xfId="0" quotePrefix="1" applyFont="1" applyFill="1" applyBorder="1"/>
    <xf numFmtId="0" fontId="4" fillId="0" borderId="49" xfId="0" quotePrefix="1" applyFont="1" applyFill="1" applyBorder="1"/>
    <xf numFmtId="9" fontId="4" fillId="0" borderId="27" xfId="0" applyNumberFormat="1" applyFont="1" applyBorder="1" applyAlignment="1">
      <alignment horizontal="center"/>
    </xf>
    <xf numFmtId="0" fontId="0" fillId="0" borderId="0" xfId="0" applyFont="1" applyAlignment="1">
      <alignment wrapText="1"/>
    </xf>
    <xf numFmtId="0" fontId="4" fillId="0" borderId="19" xfId="0" applyFont="1" applyBorder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2" xfId="0" quotePrefix="1" applyFont="1" applyFill="1" applyBorder="1"/>
    <xf numFmtId="0" fontId="4" fillId="0" borderId="5" xfId="0" applyFont="1" applyFill="1" applyBorder="1"/>
    <xf numFmtId="0" fontId="4" fillId="0" borderId="7" xfId="0" quotePrefix="1" applyFont="1" applyFill="1" applyBorder="1"/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quotePrefix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7" xfId="0" quotePrefix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7" xfId="0" applyBorder="1" applyAlignment="1"/>
    <xf numFmtId="0" fontId="6" fillId="0" borderId="13" xfId="0" applyFont="1" applyBorder="1" applyAlignment="1">
      <alignment wrapText="1"/>
    </xf>
    <xf numFmtId="0" fontId="6" fillId="0" borderId="14" xfId="0" applyFont="1" applyBorder="1" applyAlignment="1"/>
    <xf numFmtId="0" fontId="6" fillId="0" borderId="15" xfId="0" applyFont="1" applyBorder="1" applyAlignment="1"/>
    <xf numFmtId="0" fontId="6" fillId="0" borderId="16" xfId="0" applyFont="1" applyBorder="1" applyAlignment="1"/>
    <xf numFmtId="0" fontId="6" fillId="0" borderId="0" xfId="0" applyFont="1" applyBorder="1" applyAlignment="1"/>
    <xf numFmtId="0" fontId="6" fillId="0" borderId="28" xfId="0" applyFont="1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28" xfId="0" applyBorder="1" applyAlignment="1"/>
    <xf numFmtId="0" fontId="0" fillId="0" borderId="17" xfId="0" applyBorder="1" applyAlignment="1"/>
    <xf numFmtId="0" fontId="0" fillId="0" borderId="18" xfId="0" applyBorder="1" applyAlignment="1"/>
    <xf numFmtId="0" fontId="0" fillId="0" borderId="29" xfId="0" applyBorder="1" applyAlignment="1"/>
    <xf numFmtId="0" fontId="4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0" fillId="0" borderId="21" xfId="0" applyBorder="1" applyAlignment="1"/>
    <xf numFmtId="0" fontId="4" fillId="0" borderId="11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14" fontId="5" fillId="0" borderId="11" xfId="0" applyNumberFormat="1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5" xfId="0" applyFont="1" applyBorder="1" applyAlignment="1">
      <alignment horizontal="center" wrapText="1"/>
    </xf>
    <xf numFmtId="0" fontId="5" fillId="0" borderId="28" xfId="0" applyFont="1" applyBorder="1" applyAlignment="1">
      <alignment horizontal="center" wrapText="1"/>
    </xf>
    <xf numFmtId="0" fontId="0" fillId="0" borderId="16" xfId="0" quotePrefix="1" applyBorder="1" applyAlignment="1">
      <alignment horizontal="center"/>
    </xf>
    <xf numFmtId="0" fontId="0" fillId="0" borderId="28" xfId="0" applyBorder="1" applyAlignment="1">
      <alignment horizontal="center"/>
    </xf>
    <xf numFmtId="0" fontId="5" fillId="0" borderId="33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  <xf numFmtId="0" fontId="4" fillId="0" borderId="44" xfId="0" applyFont="1" applyBorder="1" applyAlignment="1">
      <alignment horizontal="center" vertical="center"/>
    </xf>
    <xf numFmtId="14" fontId="5" fillId="0" borderId="10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0" fillId="0" borderId="10" xfId="0" applyBorder="1" applyAlignment="1"/>
    <xf numFmtId="0" fontId="0" fillId="0" borderId="12" xfId="0" applyBorder="1" applyAlignment="1"/>
    <xf numFmtId="0" fontId="4" fillId="0" borderId="51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0" fillId="0" borderId="44" xfId="0" applyBorder="1" applyAlignment="1"/>
    <xf numFmtId="0" fontId="4" fillId="0" borderId="33" xfId="0" applyFont="1" applyBorder="1" applyAlignment="1">
      <alignment horizontal="center" vertical="center"/>
    </xf>
    <xf numFmtId="0" fontId="0" fillId="0" borderId="42" xfId="0" applyBorder="1" applyAlignment="1"/>
    <xf numFmtId="0" fontId="5" fillId="0" borderId="33" xfId="0" applyFont="1" applyBorder="1" applyAlignment="1">
      <alignment horizontal="center"/>
    </xf>
    <xf numFmtId="0" fontId="0" fillId="2" borderId="13" xfId="0" applyFill="1" applyBorder="1" applyAlignment="1"/>
    <xf numFmtId="0" fontId="0" fillId="2" borderId="16" xfId="0" applyFill="1" applyBorder="1" applyAlignment="1"/>
    <xf numFmtId="0" fontId="0" fillId="2" borderId="17" xfId="0" applyFill="1" applyBorder="1" applyAlignment="1"/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GB" sz="1200">
                <a:solidFill>
                  <a:srgbClr val="0070C0"/>
                </a:solidFill>
              </a:rPr>
              <a:t>Substantive</a:t>
            </a:r>
            <a:r>
              <a:rPr lang="en-GB" sz="1200" baseline="0">
                <a:solidFill>
                  <a:srgbClr val="0070C0"/>
                </a:solidFill>
              </a:rPr>
              <a:t> Workforce - Sexual Orientation Profile 31/03/2021</a:t>
            </a:r>
            <a:endParaRPr lang="en-GB" sz="1200">
              <a:solidFill>
                <a:srgbClr val="0070C0"/>
              </a:solidFill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'Substantive workforce profile'!$C$16:$C$21</c:f>
              <c:strCache>
                <c:ptCount val="6"/>
                <c:pt idx="0">
                  <c:v>Bisexual</c:v>
                </c:pt>
                <c:pt idx="1">
                  <c:v>Gay/Lesbian</c:v>
                </c:pt>
                <c:pt idx="2">
                  <c:v>Heterosexual/Straight</c:v>
                </c:pt>
                <c:pt idx="3">
                  <c:v>Not stated (person asked but declined to provide a response)</c:v>
                </c:pt>
                <c:pt idx="4">
                  <c:v>Unspecified</c:v>
                </c:pt>
                <c:pt idx="5">
                  <c:v>Other sexual orientation not listed or Undecided**</c:v>
                </c:pt>
              </c:strCache>
            </c:strRef>
          </c:cat>
          <c:val>
            <c:numRef>
              <c:f>'Substantive workforce profile'!$D$16:$D$21</c:f>
              <c:numCache>
                <c:formatCode>General</c:formatCode>
                <c:ptCount val="6"/>
                <c:pt idx="0">
                  <c:v>58</c:v>
                </c:pt>
                <c:pt idx="1">
                  <c:v>115</c:v>
                </c:pt>
                <c:pt idx="2">
                  <c:v>5467</c:v>
                </c:pt>
                <c:pt idx="3">
                  <c:v>1402</c:v>
                </c:pt>
                <c:pt idx="4">
                  <c:v>1260</c:v>
                </c:pt>
                <c:pt idx="5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5272270591252923"/>
          <c:y val="0.17013873876470617"/>
          <c:w val="0.33252621848820835"/>
          <c:h val="0.7673930875620312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0C0"/>
                </a:solidFill>
              </a:defRPr>
            </a:pPr>
            <a:r>
              <a:rPr lang="en-GB" sz="1200">
                <a:solidFill>
                  <a:srgbClr val="0070C0"/>
                </a:solidFill>
              </a:rPr>
              <a:t>Substantive</a:t>
            </a:r>
            <a:r>
              <a:rPr lang="en-GB" sz="1200" baseline="0">
                <a:solidFill>
                  <a:srgbClr val="0070C0"/>
                </a:solidFill>
              </a:rPr>
              <a:t> Workforce - Religion &amp; Belief Profile 31/03/21</a:t>
            </a:r>
            <a:endParaRPr lang="en-GB" sz="1200">
              <a:solidFill>
                <a:srgbClr val="0070C0"/>
              </a:solidFill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'Substantive workforce profile'!$C$24:$C$31</c:f>
              <c:strCache>
                <c:ptCount val="8"/>
                <c:pt idx="0">
                  <c:v>Atheism</c:v>
                </c:pt>
                <c:pt idx="1">
                  <c:v>Buddhism</c:v>
                </c:pt>
                <c:pt idx="2">
                  <c:v>Christianity</c:v>
                </c:pt>
                <c:pt idx="3">
                  <c:v>Hinduism</c:v>
                </c:pt>
                <c:pt idx="4">
                  <c:v>Islam</c:v>
                </c:pt>
                <c:pt idx="5">
                  <c:v>Other (including Judaism &amp; Sikhism)**</c:v>
                </c:pt>
                <c:pt idx="6">
                  <c:v>I do not wish to disclose my religion/belief</c:v>
                </c:pt>
                <c:pt idx="7">
                  <c:v>Unspecified</c:v>
                </c:pt>
              </c:strCache>
            </c:strRef>
          </c:cat>
          <c:val>
            <c:numRef>
              <c:f>'Substantive workforce profile'!$D$24:$D$31</c:f>
              <c:numCache>
                <c:formatCode>General</c:formatCode>
                <c:ptCount val="8"/>
                <c:pt idx="0">
                  <c:v>1221</c:v>
                </c:pt>
                <c:pt idx="1">
                  <c:v>42</c:v>
                </c:pt>
                <c:pt idx="2">
                  <c:v>3381</c:v>
                </c:pt>
                <c:pt idx="3">
                  <c:v>82</c:v>
                </c:pt>
                <c:pt idx="4">
                  <c:v>178</c:v>
                </c:pt>
                <c:pt idx="5">
                  <c:v>518</c:v>
                </c:pt>
                <c:pt idx="6">
                  <c:v>1631</c:v>
                </c:pt>
                <c:pt idx="7">
                  <c:v>1262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9494084507042253"/>
          <c:y val="0.12649339921371863"/>
          <c:w val="0.29153802816901409"/>
          <c:h val="0.753951621186327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>
                <a:solidFill>
                  <a:srgbClr val="0070C0"/>
                </a:solidFill>
              </a:defRPr>
            </a:pPr>
            <a:r>
              <a:rPr lang="en-US" sz="1200" b="1">
                <a:solidFill>
                  <a:srgbClr val="0070C0"/>
                </a:solidFill>
              </a:rPr>
              <a:t>Substantive</a:t>
            </a:r>
            <a:r>
              <a:rPr lang="en-US" sz="1200" b="1" baseline="0">
                <a:solidFill>
                  <a:srgbClr val="0070C0"/>
                </a:solidFill>
              </a:rPr>
              <a:t> Workforce Age Profile 31/03/2021</a:t>
            </a:r>
            <a:endParaRPr lang="en-US" sz="1200" b="1">
              <a:solidFill>
                <a:srgbClr val="0070C0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Age!$F$6</c:f>
              <c:strCache>
                <c:ptCount val="1"/>
                <c:pt idx="0">
                  <c:v>Number</c:v>
                </c:pt>
              </c:strCache>
            </c:strRef>
          </c:tx>
          <c:invertIfNegative val="0"/>
          <c:cat>
            <c:strRef>
              <c:f>Age!$C$7:$C$18</c:f>
              <c:strCache>
                <c:ptCount val="12"/>
                <c:pt idx="0">
                  <c:v>&lt;=20 years</c:v>
                </c:pt>
                <c:pt idx="1">
                  <c:v>21-25</c:v>
                </c:pt>
                <c:pt idx="2">
                  <c:v>26-30</c:v>
                </c:pt>
                <c:pt idx="3">
                  <c:v>31-35</c:v>
                </c:pt>
                <c:pt idx="4">
                  <c:v>36-40</c:v>
                </c:pt>
                <c:pt idx="5">
                  <c:v>41-45</c:v>
                </c:pt>
                <c:pt idx="6">
                  <c:v>46-50</c:v>
                </c:pt>
                <c:pt idx="7">
                  <c:v>51-55</c:v>
                </c:pt>
                <c:pt idx="8">
                  <c:v>56-60</c:v>
                </c:pt>
                <c:pt idx="9">
                  <c:v>61-65</c:v>
                </c:pt>
                <c:pt idx="10">
                  <c:v>66-70</c:v>
                </c:pt>
                <c:pt idx="11">
                  <c:v>&gt;=71</c:v>
                </c:pt>
              </c:strCache>
            </c:strRef>
          </c:cat>
          <c:val>
            <c:numRef>
              <c:f>Age!$F$7:$F$18</c:f>
              <c:numCache>
                <c:formatCode>General</c:formatCode>
                <c:ptCount val="12"/>
                <c:pt idx="0">
                  <c:v>46</c:v>
                </c:pt>
                <c:pt idx="1">
                  <c:v>646</c:v>
                </c:pt>
                <c:pt idx="2">
                  <c:v>1033</c:v>
                </c:pt>
                <c:pt idx="3">
                  <c:v>1168</c:v>
                </c:pt>
                <c:pt idx="4">
                  <c:v>989</c:v>
                </c:pt>
                <c:pt idx="5">
                  <c:v>940</c:v>
                </c:pt>
                <c:pt idx="6">
                  <c:v>1028</c:v>
                </c:pt>
                <c:pt idx="7">
                  <c:v>1003</c:v>
                </c:pt>
                <c:pt idx="8">
                  <c:v>898</c:v>
                </c:pt>
                <c:pt idx="9">
                  <c:v>469</c:v>
                </c:pt>
                <c:pt idx="10">
                  <c:v>78</c:v>
                </c:pt>
                <c:pt idx="11">
                  <c:v>17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11360384"/>
        <c:axId val="211366656"/>
      </c:barChart>
      <c:catAx>
        <c:axId val="21136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 Band</a:t>
                </a:r>
              </a:p>
            </c:rich>
          </c:tx>
          <c:overlay val="0"/>
        </c:title>
        <c:majorTickMark val="out"/>
        <c:minorTickMark val="none"/>
        <c:tickLblPos val="nextTo"/>
        <c:crossAx val="211366656"/>
        <c:crosses val="autoZero"/>
        <c:auto val="1"/>
        <c:lblAlgn val="ctr"/>
        <c:lblOffset val="100"/>
        <c:noMultiLvlLbl val="0"/>
      </c:catAx>
      <c:valAx>
        <c:axId val="211366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Headcount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1360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0C0"/>
                </a:solidFill>
              </a:defRPr>
            </a:pPr>
            <a:r>
              <a:rPr lang="en-GB" sz="1200">
                <a:solidFill>
                  <a:srgbClr val="0070C0"/>
                </a:solidFill>
              </a:rPr>
              <a:t>Bank Workforce</a:t>
            </a:r>
            <a:r>
              <a:rPr lang="en-GB" sz="1200" baseline="0">
                <a:solidFill>
                  <a:srgbClr val="0070C0"/>
                </a:solidFill>
              </a:rPr>
              <a:t> Gender Profile 31/03/2021</a:t>
            </a:r>
            <a:endParaRPr lang="en-GB" sz="1200">
              <a:solidFill>
                <a:srgbClr val="0070C0"/>
              </a:solidFill>
            </a:endParaRP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Lbls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'Bank only workforce profile'!$C$6:$C$7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'Bank only workforce profile'!$D$6:$D$7</c:f>
              <c:numCache>
                <c:formatCode>General</c:formatCode>
                <c:ptCount val="2"/>
                <c:pt idx="0">
                  <c:v>1019</c:v>
                </c:pt>
                <c:pt idx="1">
                  <c:v>294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0C0"/>
                </a:solidFill>
              </a:defRPr>
            </a:pPr>
            <a:r>
              <a:rPr lang="en-GB" sz="1200">
                <a:solidFill>
                  <a:srgbClr val="0070C0"/>
                </a:solidFill>
              </a:rPr>
              <a:t>Bank Workforce</a:t>
            </a:r>
            <a:r>
              <a:rPr lang="en-GB" sz="1200" baseline="0">
                <a:solidFill>
                  <a:srgbClr val="0070C0"/>
                </a:solidFill>
              </a:rPr>
              <a:t> Disability Profile 31/03/2021</a:t>
            </a:r>
            <a:endParaRPr lang="en-GB" sz="1200">
              <a:solidFill>
                <a:srgbClr val="0070C0"/>
              </a:solidFill>
            </a:endParaRP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7.50323709536308E-2"/>
                  <c:y val="-1.4938757655293088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798447069116357E-2"/>
                  <c:y val="-1.744349664625255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</c:dLbl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'Bank only workforce profile'!$C$10:$C$13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Not declared or prefer not to answer**</c:v>
                </c:pt>
                <c:pt idx="3">
                  <c:v>Unspecified</c:v>
                </c:pt>
              </c:strCache>
            </c:strRef>
          </c:cat>
          <c:val>
            <c:numRef>
              <c:f>'Bank only workforce profile'!$D$10:$D$13</c:f>
              <c:numCache>
                <c:formatCode>General</c:formatCode>
                <c:ptCount val="4"/>
                <c:pt idx="0">
                  <c:v>36</c:v>
                </c:pt>
                <c:pt idx="1">
                  <c:v>1176</c:v>
                </c:pt>
                <c:pt idx="2">
                  <c:v>12</c:v>
                </c:pt>
                <c:pt idx="3">
                  <c:v>89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0C0"/>
                </a:solidFill>
              </a:defRPr>
            </a:pPr>
            <a:r>
              <a:rPr lang="en-GB" sz="1200">
                <a:solidFill>
                  <a:srgbClr val="0070C0"/>
                </a:solidFill>
              </a:rPr>
              <a:t>Bank Workforce </a:t>
            </a:r>
            <a:r>
              <a:rPr lang="en-GB" sz="1200" baseline="0">
                <a:solidFill>
                  <a:srgbClr val="0070C0"/>
                </a:solidFill>
              </a:rPr>
              <a:t>Sexual Orientation Profile 31/03/2021</a:t>
            </a:r>
            <a:endParaRPr lang="en-GB" sz="1200">
              <a:solidFill>
                <a:srgbClr val="0070C0"/>
              </a:solidFill>
            </a:endParaRP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1.9476815398075241E-2"/>
                  <c:y val="-2.9016831611644874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0446500437445319"/>
                  <c:y val="-0.1779939319511666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9.3049103237095365E-2"/>
                  <c:y val="-2.438416528209203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</c:dLbl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'Bank only workforce profile'!$C$16:$C$20</c:f>
              <c:strCache>
                <c:ptCount val="5"/>
                <c:pt idx="0">
                  <c:v>Bisexual</c:v>
                </c:pt>
                <c:pt idx="1">
                  <c:v>Gay/Lesbian</c:v>
                </c:pt>
                <c:pt idx="2">
                  <c:v>Heterosexual/Straight</c:v>
                </c:pt>
                <c:pt idx="3">
                  <c:v>Not stated (person asked but declined to provide a response)</c:v>
                </c:pt>
                <c:pt idx="4">
                  <c:v>Other sexual orientation not listed, Undecided or Unspecified**</c:v>
                </c:pt>
              </c:strCache>
            </c:strRef>
          </c:cat>
          <c:val>
            <c:numRef>
              <c:f>'Bank only workforce profile'!$D$16:$D$20</c:f>
              <c:numCache>
                <c:formatCode>General</c:formatCode>
                <c:ptCount val="5"/>
                <c:pt idx="0">
                  <c:v>18</c:v>
                </c:pt>
                <c:pt idx="1">
                  <c:v>19</c:v>
                </c:pt>
                <c:pt idx="2">
                  <c:v>952</c:v>
                </c:pt>
                <c:pt idx="3">
                  <c:v>260</c:v>
                </c:pt>
                <c:pt idx="4">
                  <c:v>64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5240288713910766"/>
          <c:y val="0.14370403814202123"/>
          <c:w val="0.33093044619422574"/>
          <c:h val="0.7981420212381709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0C0"/>
                </a:solidFill>
              </a:defRPr>
            </a:pPr>
            <a:r>
              <a:rPr lang="en-GB" sz="1200">
                <a:solidFill>
                  <a:srgbClr val="0070C0"/>
                </a:solidFill>
              </a:rPr>
              <a:t>Bank Workforce  Religion &amp; Belief </a:t>
            </a:r>
            <a:r>
              <a:rPr lang="en-GB" sz="1200" baseline="0">
                <a:solidFill>
                  <a:srgbClr val="0070C0"/>
                </a:solidFill>
              </a:rPr>
              <a:t>Profile 31/03/2021</a:t>
            </a:r>
            <a:endParaRPr lang="en-GB" sz="1200">
              <a:solidFill>
                <a:srgbClr val="0070C0"/>
              </a:solidFill>
            </a:endParaRP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1.9476815398075241E-2"/>
                  <c:y val="-2.9016831611644874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0446500437445319"/>
                  <c:y val="-0.1779939319511666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9.3049103237095365E-2"/>
                  <c:y val="-2.438416528209203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</c:dLbl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'Bank only workforce profile'!$C$23:$C$30</c:f>
              <c:strCache>
                <c:ptCount val="8"/>
                <c:pt idx="0">
                  <c:v>Atheism</c:v>
                </c:pt>
                <c:pt idx="1">
                  <c:v>Buddhism</c:v>
                </c:pt>
                <c:pt idx="2">
                  <c:v>Christianity</c:v>
                </c:pt>
                <c:pt idx="3">
                  <c:v>Hinduism</c:v>
                </c:pt>
                <c:pt idx="4">
                  <c:v>Islam</c:v>
                </c:pt>
                <c:pt idx="5">
                  <c:v>Other (including Judaism, Sikhism &amp; Jainism)**</c:v>
                </c:pt>
                <c:pt idx="6">
                  <c:v>I do not wish to disclose my religion/belief</c:v>
                </c:pt>
                <c:pt idx="7">
                  <c:v>Unspecified</c:v>
                </c:pt>
              </c:strCache>
            </c:strRef>
          </c:cat>
          <c:val>
            <c:numRef>
              <c:f>'Bank only workforce profile'!$D$23:$D$30</c:f>
              <c:numCache>
                <c:formatCode>General</c:formatCode>
                <c:ptCount val="8"/>
                <c:pt idx="0">
                  <c:v>237</c:v>
                </c:pt>
                <c:pt idx="1">
                  <c:v>11</c:v>
                </c:pt>
                <c:pt idx="2">
                  <c:v>522</c:v>
                </c:pt>
                <c:pt idx="3">
                  <c:v>16</c:v>
                </c:pt>
                <c:pt idx="4">
                  <c:v>49</c:v>
                </c:pt>
                <c:pt idx="5">
                  <c:v>102</c:v>
                </c:pt>
                <c:pt idx="6">
                  <c:v>316</c:v>
                </c:pt>
                <c:pt idx="7">
                  <c:v>60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5240288713910766"/>
          <c:y val="0.14370403814202123"/>
          <c:w val="0.33093044619422574"/>
          <c:h val="0.856295961857978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400">
                <a:solidFill>
                  <a:srgbClr val="0070C0"/>
                </a:solidFill>
              </a:rPr>
              <a:t>Bank </a:t>
            </a:r>
            <a:r>
              <a:rPr lang="en-GB" sz="1400" baseline="0">
                <a:solidFill>
                  <a:srgbClr val="0070C0"/>
                </a:solidFill>
              </a:rPr>
              <a:t>Workforce Age Profile 31/03/2021</a:t>
            </a:r>
            <a:endParaRPr lang="en-GB" sz="1400">
              <a:solidFill>
                <a:srgbClr val="0070C0"/>
              </a:solidFill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'Bank only workforce profile'!$C$33:$C$44</c:f>
              <c:strCache>
                <c:ptCount val="12"/>
                <c:pt idx="0">
                  <c:v>&lt;=20 years</c:v>
                </c:pt>
                <c:pt idx="1">
                  <c:v>21-25</c:v>
                </c:pt>
                <c:pt idx="2">
                  <c:v>26-30</c:v>
                </c:pt>
                <c:pt idx="3">
                  <c:v>31-35</c:v>
                </c:pt>
                <c:pt idx="4">
                  <c:v>36-40</c:v>
                </c:pt>
                <c:pt idx="5">
                  <c:v>41-45</c:v>
                </c:pt>
                <c:pt idx="6">
                  <c:v>46-50</c:v>
                </c:pt>
                <c:pt idx="7">
                  <c:v>51-55</c:v>
                </c:pt>
                <c:pt idx="8">
                  <c:v>56-60</c:v>
                </c:pt>
                <c:pt idx="9">
                  <c:v>61-65</c:v>
                </c:pt>
                <c:pt idx="10">
                  <c:v>66-70</c:v>
                </c:pt>
                <c:pt idx="11">
                  <c:v>&gt;=71</c:v>
                </c:pt>
              </c:strCache>
            </c:strRef>
          </c:cat>
          <c:val>
            <c:numRef>
              <c:f>'Bank only workforce profile'!$D$33:$D$44</c:f>
              <c:numCache>
                <c:formatCode>General</c:formatCode>
                <c:ptCount val="12"/>
                <c:pt idx="0">
                  <c:v>44</c:v>
                </c:pt>
                <c:pt idx="1">
                  <c:v>184</c:v>
                </c:pt>
                <c:pt idx="2">
                  <c:v>230</c:v>
                </c:pt>
                <c:pt idx="3">
                  <c:v>167</c:v>
                </c:pt>
                <c:pt idx="4">
                  <c:v>126</c:v>
                </c:pt>
                <c:pt idx="5">
                  <c:v>95</c:v>
                </c:pt>
                <c:pt idx="6">
                  <c:v>99</c:v>
                </c:pt>
                <c:pt idx="7">
                  <c:v>99</c:v>
                </c:pt>
                <c:pt idx="8">
                  <c:v>130</c:v>
                </c:pt>
                <c:pt idx="9">
                  <c:v>85</c:v>
                </c:pt>
                <c:pt idx="10">
                  <c:v>36</c:v>
                </c:pt>
                <c:pt idx="11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304640"/>
        <c:axId val="212306176"/>
      </c:barChart>
      <c:catAx>
        <c:axId val="212304640"/>
        <c:scaling>
          <c:orientation val="minMax"/>
        </c:scaling>
        <c:delete val="0"/>
        <c:axPos val="b"/>
        <c:majorTickMark val="out"/>
        <c:minorTickMark val="none"/>
        <c:tickLblPos val="nextTo"/>
        <c:crossAx val="212306176"/>
        <c:crosses val="autoZero"/>
        <c:auto val="1"/>
        <c:lblAlgn val="ctr"/>
        <c:lblOffset val="100"/>
        <c:noMultiLvlLbl val="0"/>
      </c:catAx>
      <c:valAx>
        <c:axId val="212306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304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0C0"/>
                </a:solidFill>
              </a:defRPr>
            </a:pPr>
            <a:r>
              <a:rPr lang="en-GB" sz="1200">
                <a:solidFill>
                  <a:srgbClr val="0070C0"/>
                </a:solidFill>
              </a:rPr>
              <a:t>Bank Workforce  Ethnicity</a:t>
            </a:r>
            <a:r>
              <a:rPr lang="en-GB" sz="1200" baseline="0">
                <a:solidFill>
                  <a:srgbClr val="0070C0"/>
                </a:solidFill>
              </a:rPr>
              <a:t> Profile 31/03/2021</a:t>
            </a:r>
            <a:endParaRPr lang="en-GB" sz="1200">
              <a:solidFill>
                <a:srgbClr val="0070C0"/>
              </a:solidFill>
            </a:endParaRP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1.9476815398075241E-2"/>
                  <c:y val="-2.9016831611644874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0576115485564307E-2"/>
                  <c:y val="-8.5682294300368413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9.3049103237095365E-2"/>
                  <c:y val="-2.438416528209203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</c:dLbl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'Bank only workforce profile'!$C$47:$C$50</c:f>
              <c:strCache>
                <c:ptCount val="4"/>
                <c:pt idx="0">
                  <c:v>BAME</c:v>
                </c:pt>
                <c:pt idx="1">
                  <c:v>White</c:v>
                </c:pt>
                <c:pt idx="2">
                  <c:v>Not stated</c:v>
                </c:pt>
                <c:pt idx="3">
                  <c:v>Blank</c:v>
                </c:pt>
              </c:strCache>
            </c:strRef>
          </c:cat>
          <c:val>
            <c:numRef>
              <c:f>'Bank only workforce profile'!$D$47:$D$50</c:f>
              <c:numCache>
                <c:formatCode>General</c:formatCode>
                <c:ptCount val="4"/>
                <c:pt idx="0">
                  <c:v>188</c:v>
                </c:pt>
                <c:pt idx="1">
                  <c:v>1048</c:v>
                </c:pt>
                <c:pt idx="2">
                  <c:v>53</c:v>
                </c:pt>
                <c:pt idx="3">
                  <c:v>24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4962510936132998"/>
          <c:y val="0.18957559777504876"/>
          <c:w val="0.2337082239720035"/>
          <c:h val="0.750791374702015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5" Type="http://schemas.openxmlformats.org/officeDocument/2006/relationships/image" Target="../media/image4.gif"/><Relationship Id="rId4" Type="http://schemas.openxmlformats.org/officeDocument/2006/relationships/image" Target="cid:image019.png@01D6BCC8.69CBBFD0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190500</xdr:colOff>
      <xdr:row>0</xdr:row>
      <xdr:rowOff>146050</xdr:rowOff>
    </xdr:from>
    <xdr:to>
      <xdr:col>14</xdr:col>
      <xdr:colOff>77470</xdr:colOff>
      <xdr:row>6</xdr:row>
      <xdr:rowOff>44450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46050"/>
          <a:ext cx="232537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16</xdr:row>
      <xdr:rowOff>76200</xdr:rowOff>
    </xdr:from>
    <xdr:to>
      <xdr:col>3</xdr:col>
      <xdr:colOff>603250</xdr:colOff>
      <xdr:row>21</xdr:row>
      <xdr:rowOff>63500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022600"/>
          <a:ext cx="1708150" cy="908050"/>
        </a:xfrm>
        <a:prstGeom prst="rect">
          <a:avLst/>
        </a:prstGeom>
      </xdr:spPr>
    </xdr:pic>
    <xdr:clientData/>
  </xdr:twoCellAnchor>
  <xdr:twoCellAnchor editAs="oneCell">
    <xdr:from>
      <xdr:col>5</xdr:col>
      <xdr:colOff>254000</xdr:colOff>
      <xdr:row>16</xdr:row>
      <xdr:rowOff>171450</xdr:rowOff>
    </xdr:from>
    <xdr:to>
      <xdr:col>7</xdr:col>
      <xdr:colOff>212725</xdr:colOff>
      <xdr:row>20</xdr:row>
      <xdr:rowOff>3175</xdr:rowOff>
    </xdr:to>
    <xdr:pic>
      <xdr:nvPicPr>
        <xdr:cNvPr id="4" name="Picture 3" descr="cid:image011.png@01D5F209.9BBBEEF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0" y="3117850"/>
          <a:ext cx="1177925" cy="568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603250</xdr:colOff>
      <xdr:row>16</xdr:row>
      <xdr:rowOff>101600</xdr:rowOff>
    </xdr:from>
    <xdr:to>
      <xdr:col>10</xdr:col>
      <xdr:colOff>281940</xdr:colOff>
      <xdr:row>21</xdr:row>
      <xdr:rowOff>64135</xdr:rowOff>
    </xdr:to>
    <xdr:pic>
      <xdr:nvPicPr>
        <xdr:cNvPr id="5" name="Picture 4" descr="C:\Users\svignaux\AppData\Local\Microsoft\Windows\Temporary Internet Files\Content.Outlook\ZWKJS9U7\PFD_logo_Colour.gif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0050" y="3048000"/>
          <a:ext cx="897890" cy="883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63500</xdr:colOff>
      <xdr:row>15</xdr:row>
      <xdr:rowOff>88900</xdr:rowOff>
    </xdr:from>
    <xdr:to>
      <xdr:col>13</xdr:col>
      <xdr:colOff>368300</xdr:colOff>
      <xdr:row>22</xdr:row>
      <xdr:rowOff>39370</xdr:rowOff>
    </xdr:to>
    <xdr:pic>
      <xdr:nvPicPr>
        <xdr:cNvPr id="6" name="Picture 5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8700" y="2851150"/>
          <a:ext cx="914400" cy="12395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14</xdr:row>
      <xdr:rowOff>69850</xdr:rowOff>
    </xdr:from>
    <xdr:to>
      <xdr:col>4</xdr:col>
      <xdr:colOff>635001</xdr:colOff>
      <xdr:row>32</xdr:row>
      <xdr:rowOff>50800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642937</xdr:colOff>
      <xdr:row>14</xdr:row>
      <xdr:rowOff>71437</xdr:rowOff>
    </xdr:from>
    <xdr:to>
      <xdr:col>10</xdr:col>
      <xdr:colOff>563563</xdr:colOff>
      <xdr:row>32</xdr:row>
      <xdr:rowOff>79375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1562" y="2778125"/>
          <a:ext cx="5842001" cy="3294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66674</xdr:colOff>
      <xdr:row>16</xdr:row>
      <xdr:rowOff>158750</xdr:rowOff>
    </xdr:from>
    <xdr:to>
      <xdr:col>5</xdr:col>
      <xdr:colOff>31750</xdr:colOff>
      <xdr:row>36</xdr:row>
      <xdr:rowOff>146050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39687</xdr:colOff>
      <xdr:row>16</xdr:row>
      <xdr:rowOff>158749</xdr:rowOff>
    </xdr:from>
    <xdr:to>
      <xdr:col>13</xdr:col>
      <xdr:colOff>87313</xdr:colOff>
      <xdr:row>36</xdr:row>
      <xdr:rowOff>174625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88187" y="3230562"/>
          <a:ext cx="6223001" cy="36671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76201</xdr:colOff>
      <xdr:row>1</xdr:row>
      <xdr:rowOff>0</xdr:rowOff>
    </xdr:from>
    <xdr:to>
      <xdr:col>17</xdr:col>
      <xdr:colOff>749301</xdr:colOff>
      <xdr:row>18</xdr:row>
      <xdr:rowOff>177799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282575</xdr:colOff>
      <xdr:row>3</xdr:row>
      <xdr:rowOff>168275</xdr:rowOff>
    </xdr:from>
    <xdr:to>
      <xdr:col>8</xdr:col>
      <xdr:colOff>587375</xdr:colOff>
      <xdr:row>18</xdr:row>
      <xdr:rowOff>149225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</xdr:row>
      <xdr:rowOff>165100</xdr:rowOff>
    </xdr:from>
    <xdr:to>
      <xdr:col>16</xdr:col>
      <xdr:colOff>304800</xdr:colOff>
      <xdr:row>18</xdr:row>
      <xdr:rowOff>165100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285750</xdr:colOff>
      <xdr:row>18</xdr:row>
      <xdr:rowOff>165100</xdr:rowOff>
    </xdr:from>
    <xdr:to>
      <xdr:col>8</xdr:col>
      <xdr:colOff>590550</xdr:colOff>
      <xdr:row>33</xdr:row>
      <xdr:rowOff>171450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6350</xdr:colOff>
      <xdr:row>18</xdr:row>
      <xdr:rowOff>171450</xdr:rowOff>
    </xdr:from>
    <xdr:to>
      <xdr:col>16</xdr:col>
      <xdr:colOff>311150</xdr:colOff>
      <xdr:row>33</xdr:row>
      <xdr:rowOff>177800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368300</xdr:colOff>
      <xdr:row>5</xdr:row>
      <xdr:rowOff>25400</xdr:rowOff>
    </xdr:from>
    <xdr:to>
      <xdr:col>31</xdr:col>
      <xdr:colOff>317499</xdr:colOff>
      <xdr:row>25</xdr:row>
      <xdr:rowOff>69850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355600</xdr:colOff>
      <xdr:row>34</xdr:row>
      <xdr:rowOff>82550</xdr:rowOff>
    </xdr:from>
    <xdr:to>
      <xdr:col>13</xdr:col>
      <xdr:colOff>50800</xdr:colOff>
      <xdr:row>49</xdr:row>
      <xdr:rowOff>88900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N15"/>
  <sheetViews>
    <sheetView showGridLines="0" tabSelected="1" zoomScaleNormal="100" workbookViewId="0">
      <selection activeCell="Q34" sqref="Q34"/>
    </sheetView>
  </sheetViews>
  <sheetFormatPr defaultRowHeight="15" x14ac:dyDescent="0.25"/>
  <sheetData>
    <row r="8" spans="2:14" x14ac:dyDescent="0.25">
      <c r="B8" s="97" t="s">
        <v>0</v>
      </c>
      <c r="C8" s="98"/>
      <c r="D8" s="98"/>
      <c r="E8" s="98"/>
      <c r="F8" s="98"/>
      <c r="G8" s="98"/>
      <c r="H8" s="98"/>
      <c r="I8" s="98"/>
      <c r="J8" s="99"/>
      <c r="K8" s="99"/>
      <c r="L8" s="99"/>
      <c r="M8" s="99"/>
      <c r="N8" s="99"/>
    </row>
    <row r="9" spans="2:14" x14ac:dyDescent="0.25">
      <c r="B9" s="98"/>
      <c r="C9" s="98"/>
      <c r="D9" s="98"/>
      <c r="E9" s="98"/>
      <c r="F9" s="98"/>
      <c r="G9" s="98"/>
      <c r="H9" s="98"/>
      <c r="I9" s="98"/>
      <c r="J9" s="99"/>
      <c r="K9" s="99"/>
      <c r="L9" s="99"/>
      <c r="M9" s="99"/>
      <c r="N9" s="99"/>
    </row>
    <row r="10" spans="2:14" x14ac:dyDescent="0.25">
      <c r="B10" s="98"/>
      <c r="C10" s="98"/>
      <c r="D10" s="98"/>
      <c r="E10" s="98"/>
      <c r="F10" s="98"/>
      <c r="G10" s="98"/>
      <c r="H10" s="98"/>
      <c r="I10" s="98"/>
      <c r="J10" s="99"/>
      <c r="K10" s="99"/>
      <c r="L10" s="99"/>
      <c r="M10" s="99"/>
      <c r="N10" s="99"/>
    </row>
    <row r="11" spans="2:14" x14ac:dyDescent="0.25">
      <c r="B11" s="98"/>
      <c r="C11" s="98"/>
      <c r="D11" s="98"/>
      <c r="E11" s="98"/>
      <c r="F11" s="98"/>
      <c r="G11" s="98"/>
      <c r="H11" s="98"/>
      <c r="I11" s="98"/>
      <c r="J11" s="99"/>
      <c r="K11" s="99"/>
      <c r="L11" s="99"/>
      <c r="M11" s="99"/>
      <c r="N11" s="99"/>
    </row>
    <row r="12" spans="2:14" x14ac:dyDescent="0.25">
      <c r="B12" s="98"/>
      <c r="C12" s="98"/>
      <c r="D12" s="98"/>
      <c r="E12" s="98"/>
      <c r="F12" s="98"/>
      <c r="G12" s="98"/>
      <c r="H12" s="98"/>
      <c r="I12" s="98"/>
      <c r="J12" s="99"/>
      <c r="K12" s="99"/>
      <c r="L12" s="99"/>
      <c r="M12" s="99"/>
      <c r="N12" s="99"/>
    </row>
    <row r="13" spans="2:14" x14ac:dyDescent="0.25">
      <c r="B13" s="98"/>
      <c r="C13" s="98"/>
      <c r="D13" s="98"/>
      <c r="E13" s="98"/>
      <c r="F13" s="98"/>
      <c r="G13" s="98"/>
      <c r="H13" s="98"/>
      <c r="I13" s="98"/>
      <c r="J13" s="99"/>
      <c r="K13" s="99"/>
      <c r="L13" s="99"/>
      <c r="M13" s="99"/>
      <c r="N13" s="99"/>
    </row>
    <row r="14" spans="2:14" x14ac:dyDescent="0.25">
      <c r="B14" s="98"/>
      <c r="C14" s="98"/>
      <c r="D14" s="98"/>
      <c r="E14" s="98"/>
      <c r="F14" s="98"/>
      <c r="G14" s="98"/>
      <c r="H14" s="98"/>
      <c r="I14" s="98"/>
      <c r="J14" s="99"/>
      <c r="K14" s="99"/>
      <c r="L14" s="99"/>
      <c r="M14" s="99"/>
      <c r="N14" s="99"/>
    </row>
    <row r="15" spans="2:14" x14ac:dyDescent="0.25">
      <c r="B15" s="98"/>
      <c r="C15" s="98"/>
      <c r="D15" s="98"/>
      <c r="E15" s="98"/>
      <c r="F15" s="98"/>
      <c r="G15" s="98"/>
      <c r="H15" s="98"/>
      <c r="I15" s="98"/>
      <c r="J15" s="99"/>
      <c r="K15" s="99"/>
      <c r="L15" s="99"/>
      <c r="M15" s="99"/>
      <c r="N15" s="99"/>
    </row>
  </sheetData>
  <mergeCells count="1">
    <mergeCell ref="B8:N15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3"/>
  <sheetViews>
    <sheetView showGridLines="0" zoomScaleNormal="100" workbookViewId="0">
      <selection activeCell="J27" sqref="J27"/>
    </sheetView>
  </sheetViews>
  <sheetFormatPr defaultRowHeight="15" x14ac:dyDescent="0.25"/>
  <cols>
    <col min="1" max="1" width="5.140625" customWidth="1"/>
    <col min="2" max="2" width="27" bestFit="1" customWidth="1"/>
    <col min="3" max="3" width="53" bestFit="1" customWidth="1"/>
    <col min="4" max="4" width="13.5703125" customWidth="1"/>
    <col min="5" max="5" width="17.42578125" customWidth="1"/>
    <col min="6" max="6" width="2.85546875" customWidth="1"/>
  </cols>
  <sheetData>
    <row r="1" spans="2:11" thickBot="1" x14ac:dyDescent="0.4"/>
    <row r="2" spans="2:11" x14ac:dyDescent="0.25">
      <c r="B2" s="100" t="s">
        <v>47</v>
      </c>
      <c r="C2" s="101"/>
      <c r="D2" s="101"/>
      <c r="E2" s="102"/>
    </row>
    <row r="3" spans="2:11" ht="15.75" thickBot="1" x14ac:dyDescent="0.3">
      <c r="B3" s="103"/>
      <c r="C3" s="104"/>
      <c r="D3" s="104"/>
      <c r="E3" s="105"/>
    </row>
    <row r="4" spans="2:11" thickBot="1" x14ac:dyDescent="0.4"/>
    <row r="5" spans="2:11" ht="19.5" thickBot="1" x14ac:dyDescent="0.35">
      <c r="B5" s="23" t="s">
        <v>36</v>
      </c>
      <c r="C5" s="24" t="s">
        <v>40</v>
      </c>
      <c r="D5" s="24" t="s">
        <v>1</v>
      </c>
      <c r="E5" s="25" t="s">
        <v>2</v>
      </c>
      <c r="G5" s="110" t="s">
        <v>41</v>
      </c>
      <c r="H5" s="111"/>
      <c r="I5" s="111"/>
      <c r="J5" s="111"/>
      <c r="K5" s="112"/>
    </row>
    <row r="6" spans="2:11" x14ac:dyDescent="0.25">
      <c r="B6" s="122" t="s">
        <v>33</v>
      </c>
      <c r="C6" s="20" t="s">
        <v>3</v>
      </c>
      <c r="D6" s="21">
        <v>6657</v>
      </c>
      <c r="E6" s="22">
        <v>0.80059999999999998</v>
      </c>
      <c r="G6" s="113"/>
      <c r="H6" s="114"/>
      <c r="I6" s="114"/>
      <c r="J6" s="114"/>
      <c r="K6" s="115"/>
    </row>
    <row r="7" spans="2:11" x14ac:dyDescent="0.25">
      <c r="B7" s="123"/>
      <c r="C7" s="2" t="s">
        <v>4</v>
      </c>
      <c r="D7" s="1">
        <v>1658</v>
      </c>
      <c r="E7" s="3">
        <v>0.19939999999999999</v>
      </c>
      <c r="G7" s="113"/>
      <c r="H7" s="114"/>
      <c r="I7" s="114"/>
      <c r="J7" s="114"/>
      <c r="K7" s="115"/>
    </row>
    <row r="8" spans="2:11" ht="15.75" thickBot="1" x14ac:dyDescent="0.3">
      <c r="B8" s="124"/>
      <c r="C8" s="4" t="s">
        <v>37</v>
      </c>
      <c r="D8" s="18">
        <f>SUM(D6:D7)</f>
        <v>8315</v>
      </c>
      <c r="E8" s="19">
        <f>SUM(E6:E7)</f>
        <v>1</v>
      </c>
      <c r="G8" s="113"/>
      <c r="H8" s="114"/>
      <c r="I8" s="114"/>
      <c r="J8" s="114"/>
      <c r="K8" s="115"/>
    </row>
    <row r="9" spans="2:11" ht="15.75" thickBot="1" x14ac:dyDescent="0.3">
      <c r="B9" s="8"/>
      <c r="C9" s="9"/>
      <c r="D9" s="9"/>
      <c r="E9" s="10"/>
      <c r="G9" s="113"/>
      <c r="H9" s="114"/>
      <c r="I9" s="114"/>
      <c r="J9" s="114"/>
      <c r="K9" s="115"/>
    </row>
    <row r="10" spans="2:11" x14ac:dyDescent="0.25">
      <c r="B10" s="122" t="s">
        <v>5</v>
      </c>
      <c r="C10" s="12" t="s">
        <v>6</v>
      </c>
      <c r="D10" s="14">
        <v>255</v>
      </c>
      <c r="E10" s="15">
        <v>3.0700000000000002E-2</v>
      </c>
      <c r="G10" s="116"/>
      <c r="H10" s="117"/>
      <c r="I10" s="117"/>
      <c r="J10" s="117"/>
      <c r="K10" s="118"/>
    </row>
    <row r="11" spans="2:11" x14ac:dyDescent="0.25">
      <c r="B11" s="123"/>
      <c r="C11" s="11" t="s">
        <v>7</v>
      </c>
      <c r="D11" s="1">
        <v>6121</v>
      </c>
      <c r="E11" s="3">
        <v>0.73609999999999998</v>
      </c>
      <c r="G11" s="116"/>
      <c r="H11" s="117"/>
      <c r="I11" s="117"/>
      <c r="J11" s="117"/>
      <c r="K11" s="118"/>
    </row>
    <row r="12" spans="2:11" x14ac:dyDescent="0.25">
      <c r="B12" s="123"/>
      <c r="C12" s="11" t="s">
        <v>38</v>
      </c>
      <c r="D12" s="1">
        <v>154</v>
      </c>
      <c r="E12" s="3">
        <v>1.8499999999999999E-2</v>
      </c>
      <c r="G12" s="116"/>
      <c r="H12" s="117"/>
      <c r="I12" s="117"/>
      <c r="J12" s="117"/>
      <c r="K12" s="118"/>
    </row>
    <row r="13" spans="2:11" ht="15.75" thickBot="1" x14ac:dyDescent="0.3">
      <c r="B13" s="123"/>
      <c r="C13" s="11" t="s">
        <v>8</v>
      </c>
      <c r="D13" s="1">
        <v>1785</v>
      </c>
      <c r="E13" s="3">
        <v>0.2147</v>
      </c>
      <c r="G13" s="119"/>
      <c r="H13" s="120"/>
      <c r="I13" s="120"/>
      <c r="J13" s="120"/>
      <c r="K13" s="121"/>
    </row>
    <row r="14" spans="2:11" ht="15.75" thickBot="1" x14ac:dyDescent="0.3">
      <c r="B14" s="125"/>
      <c r="C14" s="13" t="s">
        <v>37</v>
      </c>
      <c r="D14" s="18">
        <f>SUM(D10:D13)</f>
        <v>8315</v>
      </c>
      <c r="E14" s="19">
        <f>SUM(E10:E13)</f>
        <v>0.99999999999999989</v>
      </c>
    </row>
    <row r="15" spans="2:11" thickBot="1" x14ac:dyDescent="0.4">
      <c r="B15" s="8"/>
      <c r="C15" s="9"/>
      <c r="D15" s="9"/>
      <c r="E15" s="10"/>
    </row>
    <row r="16" spans="2:11" x14ac:dyDescent="0.25">
      <c r="B16" s="122" t="s">
        <v>9</v>
      </c>
      <c r="C16" s="12" t="s">
        <v>10</v>
      </c>
      <c r="D16" s="14">
        <v>58</v>
      </c>
      <c r="E16" s="15">
        <v>7.0000000000000001E-3</v>
      </c>
    </row>
    <row r="17" spans="2:5" x14ac:dyDescent="0.25">
      <c r="B17" s="123"/>
      <c r="C17" s="11" t="s">
        <v>11</v>
      </c>
      <c r="D17" s="1">
        <v>115</v>
      </c>
      <c r="E17" s="3">
        <v>1.38E-2</v>
      </c>
    </row>
    <row r="18" spans="2:5" x14ac:dyDescent="0.25">
      <c r="B18" s="123"/>
      <c r="C18" s="11" t="s">
        <v>12</v>
      </c>
      <c r="D18" s="1">
        <v>5467</v>
      </c>
      <c r="E18" s="3">
        <v>0.65749999999999997</v>
      </c>
    </row>
    <row r="19" spans="2:5" x14ac:dyDescent="0.25">
      <c r="B19" s="123"/>
      <c r="C19" s="11" t="s">
        <v>13</v>
      </c>
      <c r="D19" s="1">
        <v>1402</v>
      </c>
      <c r="E19" s="3">
        <v>0.1686</v>
      </c>
    </row>
    <row r="20" spans="2:5" x14ac:dyDescent="0.25">
      <c r="B20" s="123"/>
      <c r="C20" s="11" t="s">
        <v>8</v>
      </c>
      <c r="D20" s="1">
        <v>1260</v>
      </c>
      <c r="E20" s="3">
        <v>0.1515</v>
      </c>
    </row>
    <row r="21" spans="2:5" ht="14.45" customHeight="1" x14ac:dyDescent="0.25">
      <c r="B21" s="123"/>
      <c r="C21" s="11" t="s">
        <v>34</v>
      </c>
      <c r="D21" s="1">
        <v>13</v>
      </c>
      <c r="E21" s="3">
        <v>1.6000000000000001E-3</v>
      </c>
    </row>
    <row r="22" spans="2:5" ht="15.75" thickBot="1" x14ac:dyDescent="0.3">
      <c r="B22" s="124"/>
      <c r="C22" s="13" t="s">
        <v>37</v>
      </c>
      <c r="D22" s="18">
        <f>SUM(D16:D21)</f>
        <v>8315</v>
      </c>
      <c r="E22" s="19">
        <f>SUM(E16:E21)</f>
        <v>1</v>
      </c>
    </row>
    <row r="23" spans="2:5" thickBot="1" x14ac:dyDescent="0.4">
      <c r="B23" s="8"/>
      <c r="C23" s="9"/>
      <c r="D23" s="9"/>
      <c r="E23" s="10"/>
    </row>
    <row r="24" spans="2:5" x14ac:dyDescent="0.25">
      <c r="B24" s="106" t="s">
        <v>14</v>
      </c>
      <c r="C24" s="12" t="s">
        <v>15</v>
      </c>
      <c r="D24" s="14">
        <v>1221</v>
      </c>
      <c r="E24" s="15">
        <v>0.14680000000000001</v>
      </c>
    </row>
    <row r="25" spans="2:5" x14ac:dyDescent="0.25">
      <c r="B25" s="107"/>
      <c r="C25" s="11" t="s">
        <v>16</v>
      </c>
      <c r="D25" s="1">
        <v>42</v>
      </c>
      <c r="E25" s="3">
        <v>5.1000000000000004E-3</v>
      </c>
    </row>
    <row r="26" spans="2:5" x14ac:dyDescent="0.25">
      <c r="B26" s="107"/>
      <c r="C26" s="11" t="s">
        <v>17</v>
      </c>
      <c r="D26" s="1">
        <v>3381</v>
      </c>
      <c r="E26" s="3">
        <v>0.40660000000000002</v>
      </c>
    </row>
    <row r="27" spans="2:5" x14ac:dyDescent="0.25">
      <c r="B27" s="107"/>
      <c r="C27" s="11" t="s">
        <v>18</v>
      </c>
      <c r="D27" s="1">
        <v>82</v>
      </c>
      <c r="E27" s="3">
        <v>9.9000000000000008E-3</v>
      </c>
    </row>
    <row r="28" spans="2:5" x14ac:dyDescent="0.25">
      <c r="B28" s="107"/>
      <c r="C28" s="11" t="s">
        <v>19</v>
      </c>
      <c r="D28" s="1">
        <v>178</v>
      </c>
      <c r="E28" s="3">
        <v>2.1399999999999999E-2</v>
      </c>
    </row>
    <row r="29" spans="2:5" x14ac:dyDescent="0.25">
      <c r="B29" s="107"/>
      <c r="C29" s="11" t="s">
        <v>35</v>
      </c>
      <c r="D29" s="1">
        <v>518</v>
      </c>
      <c r="E29" s="3">
        <v>6.2300000000000001E-2</v>
      </c>
    </row>
    <row r="30" spans="2:5" x14ac:dyDescent="0.25">
      <c r="B30" s="107"/>
      <c r="C30" s="11" t="s">
        <v>20</v>
      </c>
      <c r="D30" s="1">
        <v>1631</v>
      </c>
      <c r="E30" s="3">
        <v>0.19620000000000001</v>
      </c>
    </row>
    <row r="31" spans="2:5" x14ac:dyDescent="0.25">
      <c r="B31" s="107"/>
      <c r="C31" s="11" t="s">
        <v>8</v>
      </c>
      <c r="D31" s="1">
        <v>1262</v>
      </c>
      <c r="E31" s="3">
        <v>0.15179999999999999</v>
      </c>
    </row>
    <row r="32" spans="2:5" ht="15.75" thickBot="1" x14ac:dyDescent="0.3">
      <c r="B32" s="108"/>
      <c r="C32" s="13" t="s">
        <v>37</v>
      </c>
      <c r="D32" s="18">
        <f>SUM(D24:D31)</f>
        <v>8315</v>
      </c>
      <c r="E32" s="19">
        <f>SUM(E24:E31)</f>
        <v>1.0001</v>
      </c>
    </row>
    <row r="33" spans="2:5" thickBot="1" x14ac:dyDescent="0.4">
      <c r="B33" s="8"/>
      <c r="C33" s="9"/>
      <c r="D33" s="9"/>
      <c r="E33" s="10"/>
    </row>
    <row r="34" spans="2:5" x14ac:dyDescent="0.25">
      <c r="B34" s="106" t="s">
        <v>39</v>
      </c>
      <c r="C34" s="17" t="s">
        <v>21</v>
      </c>
      <c r="D34" s="14">
        <v>46</v>
      </c>
      <c r="E34" s="15">
        <v>5.4999999999999997E-3</v>
      </c>
    </row>
    <row r="35" spans="2:5" x14ac:dyDescent="0.25">
      <c r="B35" s="107"/>
      <c r="C35" s="11" t="s">
        <v>22</v>
      </c>
      <c r="D35" s="1">
        <v>646</v>
      </c>
      <c r="E35" s="3">
        <v>7.7700000000000005E-2</v>
      </c>
    </row>
    <row r="36" spans="2:5" x14ac:dyDescent="0.25">
      <c r="B36" s="107"/>
      <c r="C36" s="11" t="s">
        <v>23</v>
      </c>
      <c r="D36" s="1">
        <v>1033</v>
      </c>
      <c r="E36" s="3">
        <v>0.1242</v>
      </c>
    </row>
    <row r="37" spans="2:5" x14ac:dyDescent="0.25">
      <c r="B37" s="107"/>
      <c r="C37" s="11" t="s">
        <v>24</v>
      </c>
      <c r="D37" s="1">
        <v>1168</v>
      </c>
      <c r="E37" s="3">
        <v>0.14050000000000001</v>
      </c>
    </row>
    <row r="38" spans="2:5" x14ac:dyDescent="0.25">
      <c r="B38" s="107"/>
      <c r="C38" s="11" t="s">
        <v>25</v>
      </c>
      <c r="D38" s="1">
        <v>989</v>
      </c>
      <c r="E38" s="3">
        <v>0.11890000000000001</v>
      </c>
    </row>
    <row r="39" spans="2:5" x14ac:dyDescent="0.25">
      <c r="B39" s="107"/>
      <c r="C39" s="11" t="s">
        <v>26</v>
      </c>
      <c r="D39" s="1">
        <v>940</v>
      </c>
      <c r="E39" s="3">
        <v>0.113</v>
      </c>
    </row>
    <row r="40" spans="2:5" x14ac:dyDescent="0.25">
      <c r="B40" s="107"/>
      <c r="C40" s="11" t="s">
        <v>27</v>
      </c>
      <c r="D40" s="1">
        <v>1028</v>
      </c>
      <c r="E40" s="3">
        <v>0.1236</v>
      </c>
    </row>
    <row r="41" spans="2:5" x14ac:dyDescent="0.25">
      <c r="B41" s="107"/>
      <c r="C41" s="11" t="s">
        <v>28</v>
      </c>
      <c r="D41" s="1">
        <v>1003</v>
      </c>
      <c r="E41" s="3">
        <v>0.1206</v>
      </c>
    </row>
    <row r="42" spans="2:5" x14ac:dyDescent="0.25">
      <c r="B42" s="107"/>
      <c r="C42" s="11" t="s">
        <v>29</v>
      </c>
      <c r="D42" s="1">
        <v>898</v>
      </c>
      <c r="E42" s="3">
        <v>0.108</v>
      </c>
    </row>
    <row r="43" spans="2:5" x14ac:dyDescent="0.25">
      <c r="B43" s="107"/>
      <c r="C43" s="11" t="s">
        <v>30</v>
      </c>
      <c r="D43" s="1">
        <v>469</v>
      </c>
      <c r="E43" s="3">
        <v>5.6399999999999999E-2</v>
      </c>
    </row>
    <row r="44" spans="2:5" x14ac:dyDescent="0.25">
      <c r="B44" s="107"/>
      <c r="C44" s="11" t="s">
        <v>31</v>
      </c>
      <c r="D44" s="1">
        <v>78</v>
      </c>
      <c r="E44" s="3">
        <v>9.4000000000000004E-3</v>
      </c>
    </row>
    <row r="45" spans="2:5" x14ac:dyDescent="0.25">
      <c r="B45" s="107"/>
      <c r="C45" s="16" t="s">
        <v>32</v>
      </c>
      <c r="D45" s="1">
        <v>17</v>
      </c>
      <c r="E45" s="3">
        <v>2E-3</v>
      </c>
    </row>
    <row r="46" spans="2:5" ht="15.75" thickBot="1" x14ac:dyDescent="0.3">
      <c r="B46" s="109"/>
      <c r="C46" s="13" t="s">
        <v>37</v>
      </c>
      <c r="D46" s="18">
        <f>SUM(D34:D45)</f>
        <v>8315</v>
      </c>
      <c r="E46" s="19">
        <f>SUM(E34:E45)</f>
        <v>0.99980000000000013</v>
      </c>
    </row>
    <row r="47" spans="2:5" ht="15.75" thickBot="1" x14ac:dyDescent="0.3">
      <c r="B47" s="8"/>
      <c r="C47" s="9"/>
      <c r="D47" s="9"/>
      <c r="E47" s="10"/>
    </row>
    <row r="48" spans="2:5" x14ac:dyDescent="0.25">
      <c r="B48" s="106" t="s">
        <v>42</v>
      </c>
      <c r="C48" s="12" t="s">
        <v>43</v>
      </c>
      <c r="D48" s="27">
        <v>921</v>
      </c>
      <c r="E48" s="15">
        <v>0.1108</v>
      </c>
    </row>
    <row r="49" spans="2:5" x14ac:dyDescent="0.25">
      <c r="B49" s="107"/>
      <c r="C49" s="11" t="s">
        <v>44</v>
      </c>
      <c r="D49" s="26">
        <v>7154</v>
      </c>
      <c r="E49" s="3">
        <v>0.86040000000000005</v>
      </c>
    </row>
    <row r="50" spans="2:5" x14ac:dyDescent="0.25">
      <c r="B50" s="107"/>
      <c r="C50" s="11" t="s">
        <v>45</v>
      </c>
      <c r="D50" s="26">
        <v>220</v>
      </c>
      <c r="E50" s="3">
        <v>2.6499999999999999E-2</v>
      </c>
    </row>
    <row r="51" spans="2:5" x14ac:dyDescent="0.25">
      <c r="B51" s="107"/>
      <c r="C51" s="11" t="s">
        <v>46</v>
      </c>
      <c r="D51" s="26">
        <v>20</v>
      </c>
      <c r="E51" s="3">
        <v>2.3999999999999998E-3</v>
      </c>
    </row>
    <row r="52" spans="2:5" ht="15.75" thickBot="1" x14ac:dyDescent="0.3">
      <c r="B52" s="108"/>
      <c r="C52" s="13" t="s">
        <v>37</v>
      </c>
      <c r="D52" s="18">
        <f>SUM(D48:D51)</f>
        <v>8315</v>
      </c>
      <c r="E52" s="19">
        <f>SUM(E48:E51)</f>
        <v>1.0001</v>
      </c>
    </row>
    <row r="53" spans="2:5" ht="15.75" thickBot="1" x14ac:dyDescent="0.3">
      <c r="B53" s="5"/>
      <c r="C53" s="6"/>
      <c r="D53" s="6"/>
      <c r="E53" s="7"/>
    </row>
  </sheetData>
  <mergeCells count="8">
    <mergeCell ref="B2:E3"/>
    <mergeCell ref="B24:B32"/>
    <mergeCell ref="B34:B46"/>
    <mergeCell ref="G5:K13"/>
    <mergeCell ref="B48:B52"/>
    <mergeCell ref="B6:B8"/>
    <mergeCell ref="B10:B14"/>
    <mergeCell ref="B16:B2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6"/>
  <sheetViews>
    <sheetView showGridLines="0" topLeftCell="B7" workbookViewId="0">
      <selection activeCell="C34" sqref="C34"/>
    </sheetView>
  </sheetViews>
  <sheetFormatPr defaultRowHeight="15" x14ac:dyDescent="0.25"/>
  <cols>
    <col min="2" max="2" width="27" bestFit="1" customWidth="1"/>
    <col min="3" max="3" width="69.7109375" bestFit="1" customWidth="1"/>
    <col min="4" max="4" width="18.28515625" customWidth="1"/>
    <col min="5" max="5" width="22.42578125" customWidth="1"/>
    <col min="6" max="6" width="17" bestFit="1" customWidth="1"/>
    <col min="7" max="7" width="23.28515625" customWidth="1"/>
  </cols>
  <sheetData>
    <row r="1" spans="2:7" thickBot="1" x14ac:dyDescent="0.4"/>
    <row r="2" spans="2:7" x14ac:dyDescent="0.25">
      <c r="B2" s="100" t="s">
        <v>56</v>
      </c>
      <c r="C2" s="101"/>
      <c r="D2" s="101"/>
      <c r="E2" s="101"/>
      <c r="F2" s="101"/>
      <c r="G2" s="102"/>
    </row>
    <row r="3" spans="2:7" ht="15.75" thickBot="1" x14ac:dyDescent="0.3">
      <c r="B3" s="103"/>
      <c r="C3" s="104"/>
      <c r="D3" s="104"/>
      <c r="E3" s="104"/>
      <c r="F3" s="104"/>
      <c r="G3" s="105"/>
    </row>
    <row r="4" spans="2:7" thickBot="1" x14ac:dyDescent="0.4"/>
    <row r="5" spans="2:7" ht="39.6" customHeight="1" thickBot="1" x14ac:dyDescent="0.5">
      <c r="B5" s="23" t="s">
        <v>36</v>
      </c>
      <c r="C5" s="24" t="s">
        <v>40</v>
      </c>
      <c r="D5" s="24" t="s">
        <v>52</v>
      </c>
      <c r="E5" s="29" t="s">
        <v>54</v>
      </c>
      <c r="F5" s="28" t="s">
        <v>53</v>
      </c>
      <c r="G5" s="43" t="s">
        <v>55</v>
      </c>
    </row>
    <row r="6" spans="2:7" ht="14.45" customHeight="1" x14ac:dyDescent="0.25">
      <c r="B6" s="106" t="s">
        <v>51</v>
      </c>
      <c r="C6" s="35" t="s">
        <v>3</v>
      </c>
      <c r="D6" s="14">
        <v>3298</v>
      </c>
      <c r="E6" s="36">
        <f>D6/(D6+F6)</f>
        <v>0.49556724267468066</v>
      </c>
      <c r="F6" s="14">
        <v>3357</v>
      </c>
      <c r="G6" s="15">
        <f>F6/(D6+F6)</f>
        <v>0.50443275732531934</v>
      </c>
    </row>
    <row r="7" spans="2:7" ht="15.75" thickBot="1" x14ac:dyDescent="0.3">
      <c r="B7" s="108"/>
      <c r="C7" s="4" t="s">
        <v>4</v>
      </c>
      <c r="D7" s="37">
        <v>278</v>
      </c>
      <c r="E7" s="38">
        <f>D7/(D7+F7)</f>
        <v>0.16777308388654194</v>
      </c>
      <c r="F7" s="37">
        <v>1379</v>
      </c>
      <c r="G7" s="39">
        <f>F7/(D7+F7)</f>
        <v>0.832226916113458</v>
      </c>
    </row>
    <row r="8" spans="2:7" thickBot="1" x14ac:dyDescent="0.4">
      <c r="B8" s="31"/>
      <c r="C8" s="32"/>
      <c r="D8" s="32"/>
      <c r="E8" s="32"/>
      <c r="F8" s="33"/>
      <c r="G8" s="30"/>
    </row>
    <row r="9" spans="2:7" x14ac:dyDescent="0.25">
      <c r="B9" s="106" t="s">
        <v>5</v>
      </c>
      <c r="C9" s="12" t="s">
        <v>6</v>
      </c>
      <c r="D9" s="14">
        <v>99</v>
      </c>
      <c r="E9" s="36">
        <f>D9/(D9+F9)</f>
        <v>0.38823529411764707</v>
      </c>
      <c r="F9" s="14">
        <v>156</v>
      </c>
      <c r="G9" s="15">
        <f>F9/(D9+F9)</f>
        <v>0.61176470588235299</v>
      </c>
    </row>
    <row r="10" spans="2:7" x14ac:dyDescent="0.25">
      <c r="B10" s="107"/>
      <c r="C10" s="11" t="s">
        <v>7</v>
      </c>
      <c r="D10" s="1">
        <v>2507</v>
      </c>
      <c r="E10" s="34">
        <f t="shared" ref="E10:E12" si="0">D10/(D10+F10)</f>
        <v>0.40977443609022557</v>
      </c>
      <c r="F10" s="1">
        <v>3611</v>
      </c>
      <c r="G10" s="3">
        <f t="shared" ref="G10:G12" si="1">F10/(D10+F10)</f>
        <v>0.59022556390977443</v>
      </c>
    </row>
    <row r="11" spans="2:7" x14ac:dyDescent="0.25">
      <c r="B11" s="107"/>
      <c r="C11" s="11" t="s">
        <v>38</v>
      </c>
      <c r="D11" s="1">
        <v>82</v>
      </c>
      <c r="E11" s="34">
        <f t="shared" si="0"/>
        <v>0.53246753246753242</v>
      </c>
      <c r="F11" s="1">
        <v>72</v>
      </c>
      <c r="G11" s="3">
        <f t="shared" si="1"/>
        <v>0.46753246753246752</v>
      </c>
    </row>
    <row r="12" spans="2:7" ht="15.75" thickBot="1" x14ac:dyDescent="0.3">
      <c r="B12" s="108"/>
      <c r="C12" s="13" t="s">
        <v>8</v>
      </c>
      <c r="D12" s="37">
        <v>888</v>
      </c>
      <c r="E12" s="38">
        <f t="shared" si="0"/>
        <v>0.49747899159663866</v>
      </c>
      <c r="F12" s="37">
        <v>897</v>
      </c>
      <c r="G12" s="39">
        <f t="shared" si="1"/>
        <v>0.50252100840336134</v>
      </c>
    </row>
    <row r="13" spans="2:7" thickBot="1" x14ac:dyDescent="0.4">
      <c r="B13" s="31"/>
      <c r="C13" s="32"/>
      <c r="D13" s="32"/>
      <c r="E13" s="32"/>
      <c r="F13" s="33"/>
      <c r="G13" s="30"/>
    </row>
    <row r="14" spans="2:7" x14ac:dyDescent="0.25">
      <c r="B14" s="106" t="s">
        <v>39</v>
      </c>
      <c r="C14" s="17" t="s">
        <v>21</v>
      </c>
      <c r="D14" s="14">
        <v>12</v>
      </c>
      <c r="E14" s="36">
        <f>D14/(D14+F14)</f>
        <v>0.2608695652173913</v>
      </c>
      <c r="F14" s="14">
        <v>34</v>
      </c>
      <c r="G14" s="15">
        <f>F14/(D14+F14)</f>
        <v>0.73913043478260865</v>
      </c>
    </row>
    <row r="15" spans="2:7" x14ac:dyDescent="0.25">
      <c r="B15" s="107"/>
      <c r="C15" s="11" t="s">
        <v>22</v>
      </c>
      <c r="D15" s="1">
        <v>135</v>
      </c>
      <c r="E15" s="34">
        <f t="shared" ref="E15:E24" si="2">D15/(D15+F15)</f>
        <v>0.20930232558139536</v>
      </c>
      <c r="F15" s="1">
        <v>510</v>
      </c>
      <c r="G15" s="3">
        <f t="shared" ref="G15:G24" si="3">F15/(D15+F15)</f>
        <v>0.79069767441860461</v>
      </c>
    </row>
    <row r="16" spans="2:7" x14ac:dyDescent="0.25">
      <c r="B16" s="107"/>
      <c r="C16" s="11" t="s">
        <v>23</v>
      </c>
      <c r="D16" s="1">
        <v>273</v>
      </c>
      <c r="E16" s="34">
        <f t="shared" si="2"/>
        <v>0.26427879961277834</v>
      </c>
      <c r="F16" s="1">
        <v>760</v>
      </c>
      <c r="G16" s="3">
        <f t="shared" si="3"/>
        <v>0.73572120038722166</v>
      </c>
    </row>
    <row r="17" spans="2:7" x14ac:dyDescent="0.25">
      <c r="B17" s="107"/>
      <c r="C17" s="11" t="s">
        <v>24</v>
      </c>
      <c r="D17" s="1">
        <v>427</v>
      </c>
      <c r="E17" s="34">
        <f t="shared" si="2"/>
        <v>0.36589545844044558</v>
      </c>
      <c r="F17" s="1">
        <v>740</v>
      </c>
      <c r="G17" s="3">
        <f t="shared" si="3"/>
        <v>0.63410454155955442</v>
      </c>
    </row>
    <row r="18" spans="2:7" x14ac:dyDescent="0.25">
      <c r="B18" s="107"/>
      <c r="C18" s="11" t="s">
        <v>25</v>
      </c>
      <c r="D18" s="1">
        <v>467</v>
      </c>
      <c r="E18" s="34">
        <f t="shared" si="2"/>
        <v>0.47219413549039435</v>
      </c>
      <c r="F18" s="1">
        <v>522</v>
      </c>
      <c r="G18" s="3">
        <f t="shared" si="3"/>
        <v>0.52780586450960565</v>
      </c>
    </row>
    <row r="19" spans="2:7" x14ac:dyDescent="0.25">
      <c r="B19" s="107"/>
      <c r="C19" s="11" t="s">
        <v>26</v>
      </c>
      <c r="D19" s="1">
        <v>448</v>
      </c>
      <c r="E19" s="34">
        <f t="shared" si="2"/>
        <v>0.47659574468085109</v>
      </c>
      <c r="F19" s="1">
        <v>492</v>
      </c>
      <c r="G19" s="3">
        <f t="shared" si="3"/>
        <v>0.52340425531914891</v>
      </c>
    </row>
    <row r="20" spans="2:7" x14ac:dyDescent="0.25">
      <c r="B20" s="107"/>
      <c r="C20" s="11" t="s">
        <v>27</v>
      </c>
      <c r="D20" s="1">
        <v>443</v>
      </c>
      <c r="E20" s="34">
        <f t="shared" si="2"/>
        <v>0.43093385214007784</v>
      </c>
      <c r="F20" s="1">
        <v>585</v>
      </c>
      <c r="G20" s="3">
        <f t="shared" si="3"/>
        <v>0.56906614785992216</v>
      </c>
    </row>
    <row r="21" spans="2:7" x14ac:dyDescent="0.25">
      <c r="B21" s="107"/>
      <c r="C21" s="11" t="s">
        <v>28</v>
      </c>
      <c r="D21" s="1">
        <v>450</v>
      </c>
      <c r="E21" s="34">
        <f t="shared" si="2"/>
        <v>0.44865403788634095</v>
      </c>
      <c r="F21" s="1">
        <v>553</v>
      </c>
      <c r="G21" s="3">
        <f t="shared" si="3"/>
        <v>0.55134596211365905</v>
      </c>
    </row>
    <row r="22" spans="2:7" x14ac:dyDescent="0.25">
      <c r="B22" s="107"/>
      <c r="C22" s="11" t="s">
        <v>29</v>
      </c>
      <c r="D22" s="1">
        <v>510</v>
      </c>
      <c r="E22" s="34">
        <f t="shared" si="2"/>
        <v>0.56856187290969895</v>
      </c>
      <c r="F22" s="1">
        <v>387</v>
      </c>
      <c r="G22" s="3">
        <f t="shared" si="3"/>
        <v>0.43143812709030099</v>
      </c>
    </row>
    <row r="23" spans="2:7" x14ac:dyDescent="0.25">
      <c r="B23" s="107"/>
      <c r="C23" s="11" t="s">
        <v>30</v>
      </c>
      <c r="D23" s="1">
        <v>333</v>
      </c>
      <c r="E23" s="34">
        <f t="shared" si="2"/>
        <v>0.71002132196162049</v>
      </c>
      <c r="F23" s="1">
        <v>136</v>
      </c>
      <c r="G23" s="3">
        <f t="shared" si="3"/>
        <v>0.28997867803837951</v>
      </c>
    </row>
    <row r="24" spans="2:7" x14ac:dyDescent="0.25">
      <c r="B24" s="107"/>
      <c r="C24" s="16" t="s">
        <v>61</v>
      </c>
      <c r="D24" s="1">
        <v>78</v>
      </c>
      <c r="E24" s="34">
        <f t="shared" si="2"/>
        <v>0.82105263157894737</v>
      </c>
      <c r="F24" s="1">
        <v>17</v>
      </c>
      <c r="G24" s="3">
        <f t="shared" si="3"/>
        <v>0.17894736842105263</v>
      </c>
    </row>
    <row r="25" spans="2:7" thickBot="1" x14ac:dyDescent="0.4">
      <c r="B25" s="31"/>
      <c r="C25" s="32"/>
      <c r="D25" s="32"/>
      <c r="E25" s="32"/>
      <c r="F25" s="32"/>
      <c r="G25" s="33"/>
    </row>
    <row r="26" spans="2:7" thickBot="1" x14ac:dyDescent="0.4">
      <c r="B26" s="126" t="s">
        <v>37</v>
      </c>
      <c r="C26" s="127"/>
      <c r="D26" s="40">
        <v>3576</v>
      </c>
      <c r="E26" s="41">
        <f>D26/(D26+F26)</f>
        <v>0.43022136669874878</v>
      </c>
      <c r="F26" s="40">
        <v>4736</v>
      </c>
      <c r="G26" s="42">
        <f>F26/(D26+F26)</f>
        <v>0.56977863330125122</v>
      </c>
    </row>
  </sheetData>
  <mergeCells count="5">
    <mergeCell ref="B2:G3"/>
    <mergeCell ref="B6:B7"/>
    <mergeCell ref="B9:B12"/>
    <mergeCell ref="B14:B24"/>
    <mergeCell ref="B26:C2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3"/>
  <sheetViews>
    <sheetView showGridLines="0" zoomScale="90" zoomScaleNormal="90" workbookViewId="0">
      <selection activeCell="M19" sqref="M19"/>
    </sheetView>
  </sheetViews>
  <sheetFormatPr defaultRowHeight="15" x14ac:dyDescent="0.25"/>
  <cols>
    <col min="2" max="2" width="16.42578125" bestFit="1" customWidth="1"/>
    <col min="3" max="3" width="53" bestFit="1" customWidth="1"/>
    <col min="4" max="4" width="18.85546875" customWidth="1"/>
    <col min="5" max="5" width="24.85546875" customWidth="1"/>
    <col min="6" max="6" width="9.5703125" bestFit="1" customWidth="1"/>
    <col min="7" max="7" width="17" bestFit="1" customWidth="1"/>
    <col min="8" max="8" width="15.85546875" customWidth="1"/>
  </cols>
  <sheetData>
    <row r="1" spans="2:8" thickBot="1" x14ac:dyDescent="0.4"/>
    <row r="2" spans="2:8" x14ac:dyDescent="0.25">
      <c r="B2" s="100" t="s">
        <v>59</v>
      </c>
      <c r="C2" s="101"/>
      <c r="D2" s="101"/>
      <c r="E2" s="101"/>
      <c r="F2" s="101"/>
      <c r="G2" s="101"/>
      <c r="H2" s="102"/>
    </row>
    <row r="3" spans="2:8" ht="15.75" thickBot="1" x14ac:dyDescent="0.3">
      <c r="B3" s="103"/>
      <c r="C3" s="104"/>
      <c r="D3" s="104"/>
      <c r="E3" s="104"/>
      <c r="F3" s="104"/>
      <c r="G3" s="104"/>
      <c r="H3" s="105"/>
    </row>
    <row r="4" spans="2:8" thickBot="1" x14ac:dyDescent="0.4"/>
    <row r="5" spans="2:8" ht="19.5" thickBot="1" x14ac:dyDescent="0.35">
      <c r="D5" s="130">
        <v>43921</v>
      </c>
      <c r="E5" s="131"/>
      <c r="F5" s="130">
        <v>44286</v>
      </c>
      <c r="G5" s="131"/>
      <c r="H5" s="132" t="s">
        <v>57</v>
      </c>
    </row>
    <row r="6" spans="2:8" ht="19.5" thickBot="1" x14ac:dyDescent="0.35">
      <c r="B6" s="46"/>
      <c r="C6" s="56" t="s">
        <v>9</v>
      </c>
      <c r="D6" s="23" t="s">
        <v>1</v>
      </c>
      <c r="E6" s="25" t="s">
        <v>2</v>
      </c>
      <c r="F6" s="23" t="s">
        <v>1</v>
      </c>
      <c r="G6" s="25" t="s">
        <v>2</v>
      </c>
      <c r="H6" s="133"/>
    </row>
    <row r="7" spans="2:8" x14ac:dyDescent="0.25">
      <c r="B7" s="128" t="s">
        <v>9</v>
      </c>
      <c r="C7" s="52" t="s">
        <v>10</v>
      </c>
      <c r="D7" s="55">
        <v>39</v>
      </c>
      <c r="E7" s="22">
        <f>D7/$D$13</f>
        <v>4.8543689320388345E-3</v>
      </c>
      <c r="F7" s="55">
        <v>58</v>
      </c>
      <c r="G7" s="57">
        <v>7.0000000000000001E-3</v>
      </c>
      <c r="H7" s="58">
        <f>G7-E7</f>
        <v>2.1456310679611656E-3</v>
      </c>
    </row>
    <row r="8" spans="2:8" x14ac:dyDescent="0.25">
      <c r="B8" s="128"/>
      <c r="C8" s="51" t="s">
        <v>11</v>
      </c>
      <c r="D8" s="54">
        <v>91</v>
      </c>
      <c r="E8" s="3">
        <f>D8/$D$13</f>
        <v>1.1326860841423949E-2</v>
      </c>
      <c r="F8" s="54">
        <v>115</v>
      </c>
      <c r="G8" s="48">
        <v>1.38E-2</v>
      </c>
      <c r="H8" s="59">
        <f t="shared" ref="H8:H12" si="0">G8-E8</f>
        <v>2.4731391585760508E-3</v>
      </c>
    </row>
    <row r="9" spans="2:8" x14ac:dyDescent="0.25">
      <c r="B9" s="128"/>
      <c r="C9" s="51" t="s">
        <v>12</v>
      </c>
      <c r="D9" s="54">
        <v>4996</v>
      </c>
      <c r="E9" s="3">
        <f>D9/$D$13</f>
        <v>0.62185710729400046</v>
      </c>
      <c r="F9" s="54">
        <v>5467</v>
      </c>
      <c r="G9" s="48">
        <v>0.65749999999999997</v>
      </c>
      <c r="H9" s="59">
        <f t="shared" si="0"/>
        <v>3.5642892705999518E-2</v>
      </c>
    </row>
    <row r="10" spans="2:8" x14ac:dyDescent="0.25">
      <c r="B10" s="128"/>
      <c r="C10" s="51" t="s">
        <v>13</v>
      </c>
      <c r="D10" s="54">
        <v>1475</v>
      </c>
      <c r="E10" s="3">
        <f>D10/$D$13</f>
        <v>0.1835947224296739</v>
      </c>
      <c r="F10" s="54">
        <v>1402</v>
      </c>
      <c r="G10" s="48">
        <v>0.1686</v>
      </c>
      <c r="H10" s="59">
        <f t="shared" si="0"/>
        <v>-1.4994722429673896E-2</v>
      </c>
    </row>
    <row r="11" spans="2:8" x14ac:dyDescent="0.25">
      <c r="B11" s="128"/>
      <c r="C11" s="51" t="s">
        <v>8</v>
      </c>
      <c r="D11" s="54">
        <v>1433</v>
      </c>
      <c r="E11" s="3">
        <f>D11/$D$13</f>
        <v>0.17836694050286284</v>
      </c>
      <c r="F11" s="54">
        <v>1260</v>
      </c>
      <c r="G11" s="48">
        <v>0.1515</v>
      </c>
      <c r="H11" s="59">
        <f t="shared" si="0"/>
        <v>-2.6866940502862841E-2</v>
      </c>
    </row>
    <row r="12" spans="2:8" ht="15.75" thickBot="1" x14ac:dyDescent="0.3">
      <c r="B12" s="128"/>
      <c r="C12" s="76" t="s">
        <v>34</v>
      </c>
      <c r="D12" s="134" t="s">
        <v>58</v>
      </c>
      <c r="E12" s="135"/>
      <c r="F12" s="77">
        <v>13</v>
      </c>
      <c r="G12" s="78">
        <v>1.6000000000000001E-3</v>
      </c>
      <c r="H12" s="71">
        <f t="shared" si="0"/>
        <v>1.6000000000000001E-3</v>
      </c>
    </row>
    <row r="13" spans="2:8" ht="15.75" thickBot="1" x14ac:dyDescent="0.3">
      <c r="B13" s="129"/>
      <c r="C13" s="79" t="s">
        <v>37</v>
      </c>
      <c r="D13" s="73">
        <f>SUM(D7:D12)</f>
        <v>8034</v>
      </c>
      <c r="E13" s="65">
        <f>SUM(E7:E11)</f>
        <v>1</v>
      </c>
      <c r="F13" s="80">
        <f>SUM(F7:F12)</f>
        <v>8315</v>
      </c>
      <c r="G13" s="74">
        <f>SUM(G7:G12)</f>
        <v>1</v>
      </c>
      <c r="H13" s="75"/>
    </row>
  </sheetData>
  <mergeCells count="6">
    <mergeCell ref="B2:H3"/>
    <mergeCell ref="B7:B13"/>
    <mergeCell ref="D5:E5"/>
    <mergeCell ref="F5:G5"/>
    <mergeCell ref="H5:H6"/>
    <mergeCell ref="D12:E12"/>
  </mergeCells>
  <pageMargins left="0.7" right="0.7" top="0.75" bottom="0.75" header="0.3" footer="0.3"/>
  <pageSetup paperSize="0" orientation="portrait" horizontalDpi="0" verticalDpi="0" copies="0"/>
  <ignoredErrors>
    <ignoredError sqref="E13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5"/>
  <sheetViews>
    <sheetView showGridLines="0" topLeftCell="A4" zoomScale="80" zoomScaleNormal="80" workbookViewId="0">
      <selection activeCell="E38" sqref="E38"/>
    </sheetView>
  </sheetViews>
  <sheetFormatPr defaultRowHeight="15" x14ac:dyDescent="0.25"/>
  <cols>
    <col min="2" max="2" width="27" bestFit="1" customWidth="1"/>
    <col min="3" max="3" width="36.5703125" bestFit="1" customWidth="1"/>
    <col min="4" max="4" width="11.28515625" customWidth="1"/>
    <col min="5" max="5" width="17.28515625" customWidth="1"/>
    <col min="6" max="6" width="9.5703125" bestFit="1" customWidth="1"/>
    <col min="7" max="7" width="17" bestFit="1" customWidth="1"/>
    <col min="8" max="8" width="18" customWidth="1"/>
  </cols>
  <sheetData>
    <row r="1" spans="2:8" thickBot="1" x14ac:dyDescent="0.4"/>
    <row r="2" spans="2:8" x14ac:dyDescent="0.25">
      <c r="B2" s="100" t="s">
        <v>60</v>
      </c>
      <c r="C2" s="101"/>
      <c r="D2" s="101"/>
      <c r="E2" s="101"/>
      <c r="F2" s="101"/>
      <c r="G2" s="101"/>
      <c r="H2" s="102"/>
    </row>
    <row r="3" spans="2:8" ht="15.75" thickBot="1" x14ac:dyDescent="0.3">
      <c r="B3" s="103"/>
      <c r="C3" s="104"/>
      <c r="D3" s="104"/>
      <c r="E3" s="104"/>
      <c r="F3" s="104"/>
      <c r="G3" s="104"/>
      <c r="H3" s="105"/>
    </row>
    <row r="4" spans="2:8" thickBot="1" x14ac:dyDescent="0.4"/>
    <row r="5" spans="2:8" ht="19.5" thickBot="1" x14ac:dyDescent="0.35">
      <c r="D5" s="130">
        <v>43921</v>
      </c>
      <c r="E5" s="131"/>
      <c r="F5" s="139">
        <v>44286</v>
      </c>
      <c r="G5" s="131"/>
      <c r="H5" s="136" t="s">
        <v>57</v>
      </c>
    </row>
    <row r="6" spans="2:8" ht="19.5" thickBot="1" x14ac:dyDescent="0.35">
      <c r="B6" s="23"/>
      <c r="C6" s="28" t="s">
        <v>63</v>
      </c>
      <c r="D6" s="53" t="s">
        <v>1</v>
      </c>
      <c r="E6" s="45" t="s">
        <v>2</v>
      </c>
      <c r="F6" s="62" t="s">
        <v>1</v>
      </c>
      <c r="G6" s="25" t="s">
        <v>2</v>
      </c>
      <c r="H6" s="137"/>
    </row>
    <row r="7" spans="2:8" x14ac:dyDescent="0.25">
      <c r="B7" s="106" t="s">
        <v>14</v>
      </c>
      <c r="C7" s="61" t="s">
        <v>15</v>
      </c>
      <c r="D7" s="64">
        <v>1038</v>
      </c>
      <c r="E7" s="15">
        <f>D7/$D$15</f>
        <v>0.12920089619118746</v>
      </c>
      <c r="F7" s="63">
        <v>1221</v>
      </c>
      <c r="G7" s="60">
        <v>0.14680000000000001</v>
      </c>
      <c r="H7" s="58">
        <f>G7-E7</f>
        <v>1.759910380881255E-2</v>
      </c>
    </row>
    <row r="8" spans="2:8" x14ac:dyDescent="0.25">
      <c r="B8" s="107"/>
      <c r="C8" s="47" t="s">
        <v>16</v>
      </c>
      <c r="D8" s="54">
        <v>34</v>
      </c>
      <c r="E8" s="3">
        <f t="shared" ref="E8:E15" si="0">D8/$D$15</f>
        <v>4.2320139407518052E-3</v>
      </c>
      <c r="F8" s="49">
        <v>42</v>
      </c>
      <c r="G8" s="48">
        <v>5.1000000000000004E-3</v>
      </c>
      <c r="H8" s="59">
        <f t="shared" ref="H8:H14" si="1">G8-E8</f>
        <v>8.6798605924819517E-4</v>
      </c>
    </row>
    <row r="9" spans="2:8" x14ac:dyDescent="0.25">
      <c r="B9" s="107"/>
      <c r="C9" s="47" t="s">
        <v>17</v>
      </c>
      <c r="D9" s="54">
        <v>3177</v>
      </c>
      <c r="E9" s="3">
        <f t="shared" si="0"/>
        <v>0.39544436146377893</v>
      </c>
      <c r="F9" s="49">
        <v>3381</v>
      </c>
      <c r="G9" s="48">
        <v>0.40660000000000002</v>
      </c>
      <c r="H9" s="59">
        <f t="shared" si="1"/>
        <v>1.1155638536221091E-2</v>
      </c>
    </row>
    <row r="10" spans="2:8" x14ac:dyDescent="0.25">
      <c r="B10" s="107"/>
      <c r="C10" s="47" t="s">
        <v>18</v>
      </c>
      <c r="D10" s="54">
        <v>72</v>
      </c>
      <c r="E10" s="3">
        <f t="shared" si="0"/>
        <v>8.9619118745332335E-3</v>
      </c>
      <c r="F10" s="49">
        <v>82</v>
      </c>
      <c r="G10" s="48">
        <v>9.9000000000000008E-3</v>
      </c>
      <c r="H10" s="59">
        <f t="shared" si="1"/>
        <v>9.380881254667673E-4</v>
      </c>
    </row>
    <row r="11" spans="2:8" x14ac:dyDescent="0.25">
      <c r="B11" s="107"/>
      <c r="C11" s="47" t="s">
        <v>19</v>
      </c>
      <c r="D11" s="54">
        <v>150</v>
      </c>
      <c r="E11" s="3">
        <f t="shared" si="0"/>
        <v>1.8670649738610903E-2</v>
      </c>
      <c r="F11" s="49">
        <v>178</v>
      </c>
      <c r="G11" s="48">
        <v>2.1399999999999999E-2</v>
      </c>
      <c r="H11" s="59">
        <f t="shared" si="1"/>
        <v>2.7293502613890963E-3</v>
      </c>
    </row>
    <row r="12" spans="2:8" x14ac:dyDescent="0.25">
      <c r="B12" s="107"/>
      <c r="C12" s="47" t="s">
        <v>35</v>
      </c>
      <c r="D12" s="54">
        <v>494</v>
      </c>
      <c r="E12" s="3">
        <f t="shared" si="0"/>
        <v>6.1488673139158574E-2</v>
      </c>
      <c r="F12" s="49">
        <v>518</v>
      </c>
      <c r="G12" s="48">
        <v>6.2300000000000001E-2</v>
      </c>
      <c r="H12" s="59">
        <f t="shared" si="1"/>
        <v>8.1132686084142702E-4</v>
      </c>
    </row>
    <row r="13" spans="2:8" x14ac:dyDescent="0.25">
      <c r="B13" s="107"/>
      <c r="C13" s="47" t="s">
        <v>20</v>
      </c>
      <c r="D13" s="54">
        <v>1644</v>
      </c>
      <c r="E13" s="3">
        <f t="shared" si="0"/>
        <v>0.20463032113517551</v>
      </c>
      <c r="F13" s="49">
        <v>1631</v>
      </c>
      <c r="G13" s="48">
        <v>0.19620000000000001</v>
      </c>
      <c r="H13" s="59">
        <f t="shared" si="1"/>
        <v>-8.4303211351755003E-3</v>
      </c>
    </row>
    <row r="14" spans="2:8" ht="15.75" thickBot="1" x14ac:dyDescent="0.3">
      <c r="B14" s="107"/>
      <c r="C14" s="66" t="s">
        <v>8</v>
      </c>
      <c r="D14" s="67">
        <v>1425</v>
      </c>
      <c r="E14" s="68">
        <f t="shared" si="0"/>
        <v>0.17737117251680359</v>
      </c>
      <c r="F14" s="69">
        <v>1262</v>
      </c>
      <c r="G14" s="70">
        <v>0.15179999999999999</v>
      </c>
      <c r="H14" s="71">
        <f t="shared" si="1"/>
        <v>-2.5571172516803603E-2</v>
      </c>
    </row>
    <row r="15" spans="2:8" ht="15.75" thickBot="1" x14ac:dyDescent="0.3">
      <c r="B15" s="138"/>
      <c r="C15" s="72" t="s">
        <v>37</v>
      </c>
      <c r="D15" s="73">
        <f>SUM(D7:D14)</f>
        <v>8034</v>
      </c>
      <c r="E15" s="65">
        <f t="shared" si="0"/>
        <v>1</v>
      </c>
      <c r="F15" s="44">
        <f>SUM(F7:F14)</f>
        <v>8315</v>
      </c>
      <c r="G15" s="74">
        <f>SUM(G7:G14)</f>
        <v>1.0001</v>
      </c>
      <c r="H15" s="75"/>
    </row>
  </sheetData>
  <mergeCells count="5">
    <mergeCell ref="H5:H6"/>
    <mergeCell ref="B2:H3"/>
    <mergeCell ref="B7:B15"/>
    <mergeCell ref="D5:E5"/>
    <mergeCell ref="F5:G5"/>
  </mergeCells>
  <pageMargins left="0.7" right="0.7" top="0.75" bottom="0.75" header="0.3" footer="0.3"/>
  <ignoredErrors>
    <ignoredError sqref="E15" formula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39"/>
  <sheetViews>
    <sheetView showGridLines="0" zoomScale="80" zoomScaleNormal="80" workbookViewId="0">
      <selection activeCell="E48" sqref="E48"/>
    </sheetView>
  </sheetViews>
  <sheetFormatPr defaultRowHeight="15" x14ac:dyDescent="0.25"/>
  <cols>
    <col min="2" max="2" width="27" bestFit="1" customWidth="1"/>
    <col min="3" max="3" width="36.140625" customWidth="1"/>
    <col min="4" max="4" width="14.28515625" customWidth="1"/>
    <col min="5" max="5" width="17" bestFit="1" customWidth="1"/>
    <col min="6" max="6" width="13.7109375" customWidth="1"/>
    <col min="7" max="7" width="17" bestFit="1" customWidth="1"/>
    <col min="8" max="8" width="19.28515625" customWidth="1"/>
    <col min="13" max="13" width="5" customWidth="1"/>
    <col min="14" max="14" width="15.42578125" customWidth="1"/>
    <col min="15" max="15" width="13.5703125" customWidth="1"/>
    <col min="16" max="16" width="15" customWidth="1"/>
    <col min="17" max="17" width="13.7109375" customWidth="1"/>
    <col min="18" max="18" width="11.42578125" customWidth="1"/>
  </cols>
  <sheetData>
    <row r="1" spans="2:8" thickBot="1" x14ac:dyDescent="0.4"/>
    <row r="2" spans="2:8" x14ac:dyDescent="0.25">
      <c r="B2" s="100" t="s">
        <v>62</v>
      </c>
      <c r="C2" s="101"/>
      <c r="D2" s="101"/>
      <c r="E2" s="101"/>
      <c r="F2" s="101"/>
      <c r="G2" s="101"/>
      <c r="H2" s="102"/>
    </row>
    <row r="3" spans="2:8" ht="15.75" thickBot="1" x14ac:dyDescent="0.3">
      <c r="B3" s="103"/>
      <c r="C3" s="104"/>
      <c r="D3" s="104"/>
      <c r="E3" s="104"/>
      <c r="F3" s="104"/>
      <c r="G3" s="104"/>
      <c r="H3" s="105"/>
    </row>
    <row r="4" spans="2:8" thickBot="1" x14ac:dyDescent="0.4"/>
    <row r="5" spans="2:8" ht="19.5" thickBot="1" x14ac:dyDescent="0.35">
      <c r="D5" s="130">
        <v>43921</v>
      </c>
      <c r="E5" s="131"/>
      <c r="F5" s="130">
        <v>44286</v>
      </c>
      <c r="G5" s="131"/>
      <c r="H5" s="136" t="s">
        <v>57</v>
      </c>
    </row>
    <row r="6" spans="2:8" ht="19.5" thickBot="1" x14ac:dyDescent="0.35">
      <c r="B6" s="46"/>
      <c r="C6" s="50" t="s">
        <v>39</v>
      </c>
      <c r="D6" s="53" t="s">
        <v>1</v>
      </c>
      <c r="E6" s="45" t="s">
        <v>2</v>
      </c>
      <c r="F6" s="53" t="s">
        <v>1</v>
      </c>
      <c r="G6" s="45" t="s">
        <v>2</v>
      </c>
      <c r="H6" s="137"/>
    </row>
    <row r="7" spans="2:8" x14ac:dyDescent="0.25">
      <c r="B7" s="143" t="s">
        <v>39</v>
      </c>
      <c r="C7" s="81" t="s">
        <v>21</v>
      </c>
      <c r="D7" s="54">
        <v>38</v>
      </c>
      <c r="E7" s="3">
        <f>D7/$D$19</f>
        <v>4.7298979337814292E-3</v>
      </c>
      <c r="F7" s="54">
        <v>46</v>
      </c>
      <c r="G7" s="3">
        <v>5.4999999999999997E-3</v>
      </c>
      <c r="H7" s="59">
        <f>G7-E7</f>
        <v>7.701020662185705E-4</v>
      </c>
    </row>
    <row r="8" spans="2:8" x14ac:dyDescent="0.25">
      <c r="B8" s="144"/>
      <c r="C8" s="51" t="s">
        <v>22</v>
      </c>
      <c r="D8" s="54">
        <v>548</v>
      </c>
      <c r="E8" s="3">
        <f t="shared" ref="E8:E18" si="0">D8/$D$19</f>
        <v>6.8210107045058505E-2</v>
      </c>
      <c r="F8" s="54">
        <v>646</v>
      </c>
      <c r="G8" s="3">
        <v>7.7700000000000005E-2</v>
      </c>
      <c r="H8" s="59">
        <f t="shared" ref="H8:H18" si="1">G8-E8</f>
        <v>9.4898929549415006E-3</v>
      </c>
    </row>
    <row r="9" spans="2:8" x14ac:dyDescent="0.25">
      <c r="B9" s="144"/>
      <c r="C9" s="51" t="s">
        <v>23</v>
      </c>
      <c r="D9" s="54">
        <v>1026</v>
      </c>
      <c r="E9" s="3">
        <f t="shared" si="0"/>
        <v>0.12770724421209859</v>
      </c>
      <c r="F9" s="54">
        <v>1033</v>
      </c>
      <c r="G9" s="3">
        <v>0.1242</v>
      </c>
      <c r="H9" s="59">
        <f t="shared" si="1"/>
        <v>-3.5072442120985814E-3</v>
      </c>
    </row>
    <row r="10" spans="2:8" x14ac:dyDescent="0.25">
      <c r="B10" s="144"/>
      <c r="C10" s="51" t="s">
        <v>24</v>
      </c>
      <c r="D10" s="54">
        <v>1057</v>
      </c>
      <c r="E10" s="3">
        <f t="shared" si="0"/>
        <v>0.13156584515807818</v>
      </c>
      <c r="F10" s="54">
        <v>1168</v>
      </c>
      <c r="G10" s="3">
        <v>0.14050000000000001</v>
      </c>
      <c r="H10" s="59">
        <f t="shared" si="1"/>
        <v>8.9341548419218375E-3</v>
      </c>
    </row>
    <row r="11" spans="2:8" x14ac:dyDescent="0.25">
      <c r="B11" s="144"/>
      <c r="C11" s="51" t="s">
        <v>25</v>
      </c>
      <c r="D11" s="54">
        <v>956</v>
      </c>
      <c r="E11" s="3">
        <f t="shared" si="0"/>
        <v>0.11899427433408016</v>
      </c>
      <c r="F11" s="54">
        <v>989</v>
      </c>
      <c r="G11" s="3">
        <v>0.11890000000000001</v>
      </c>
      <c r="H11" s="59">
        <f t="shared" si="1"/>
        <v>-9.4274334080157729E-5</v>
      </c>
    </row>
    <row r="12" spans="2:8" x14ac:dyDescent="0.25">
      <c r="B12" s="144"/>
      <c r="C12" s="51" t="s">
        <v>26</v>
      </c>
      <c r="D12" s="54">
        <v>925</v>
      </c>
      <c r="E12" s="3">
        <f t="shared" si="0"/>
        <v>0.11513567338810057</v>
      </c>
      <c r="F12" s="54">
        <v>940</v>
      </c>
      <c r="G12" s="3">
        <v>0.113</v>
      </c>
      <c r="H12" s="59">
        <f t="shared" si="1"/>
        <v>-2.1356733881005702E-3</v>
      </c>
    </row>
    <row r="13" spans="2:8" x14ac:dyDescent="0.25">
      <c r="B13" s="144"/>
      <c r="C13" s="51" t="s">
        <v>27</v>
      </c>
      <c r="D13" s="54">
        <v>1032</v>
      </c>
      <c r="E13" s="3">
        <f t="shared" si="0"/>
        <v>0.12845407020164301</v>
      </c>
      <c r="F13" s="54">
        <v>1028</v>
      </c>
      <c r="G13" s="3">
        <v>0.1236</v>
      </c>
      <c r="H13" s="59">
        <f t="shared" si="1"/>
        <v>-4.8540702016430098E-3</v>
      </c>
    </row>
    <row r="14" spans="2:8" x14ac:dyDescent="0.25">
      <c r="B14" s="144"/>
      <c r="C14" s="51" t="s">
        <v>28</v>
      </c>
      <c r="D14" s="54">
        <v>1028</v>
      </c>
      <c r="E14" s="3">
        <f t="shared" si="0"/>
        <v>0.1279561862086134</v>
      </c>
      <c r="F14" s="54">
        <v>1003</v>
      </c>
      <c r="G14" s="3">
        <v>0.1206</v>
      </c>
      <c r="H14" s="59">
        <f t="shared" si="1"/>
        <v>-7.356186208613405E-3</v>
      </c>
    </row>
    <row r="15" spans="2:8" x14ac:dyDescent="0.25">
      <c r="B15" s="144"/>
      <c r="C15" s="51" t="s">
        <v>29</v>
      </c>
      <c r="D15" s="54">
        <v>919</v>
      </c>
      <c r="E15" s="3">
        <f t="shared" si="0"/>
        <v>0.11438884739855613</v>
      </c>
      <c r="F15" s="54">
        <v>898</v>
      </c>
      <c r="G15" s="3">
        <v>0.108</v>
      </c>
      <c r="H15" s="59">
        <f t="shared" si="1"/>
        <v>-6.3888473985561356E-3</v>
      </c>
    </row>
    <row r="16" spans="2:8" x14ac:dyDescent="0.25">
      <c r="B16" s="144"/>
      <c r="C16" s="51" t="s">
        <v>30</v>
      </c>
      <c r="D16" s="54">
        <v>411</v>
      </c>
      <c r="E16" s="3">
        <f t="shared" si="0"/>
        <v>5.1157580283793878E-2</v>
      </c>
      <c r="F16" s="54">
        <v>469</v>
      </c>
      <c r="G16" s="3">
        <v>5.6399999999999999E-2</v>
      </c>
      <c r="H16" s="59">
        <f t="shared" si="1"/>
        <v>5.2424197162061204E-3</v>
      </c>
    </row>
    <row r="17" spans="2:22" x14ac:dyDescent="0.25">
      <c r="B17" s="144"/>
      <c r="C17" s="51" t="s">
        <v>31</v>
      </c>
      <c r="D17" s="54">
        <v>79</v>
      </c>
      <c r="E17" s="3">
        <f t="shared" si="0"/>
        <v>9.8332088623350761E-3</v>
      </c>
      <c r="F17" s="54">
        <v>78</v>
      </c>
      <c r="G17" s="3">
        <v>9.4000000000000004E-3</v>
      </c>
      <c r="H17" s="59">
        <f t="shared" si="1"/>
        <v>-4.3320886233507577E-4</v>
      </c>
    </row>
    <row r="18" spans="2:22" ht="15.75" thickBot="1" x14ac:dyDescent="0.3">
      <c r="B18" s="144"/>
      <c r="C18" s="82" t="s">
        <v>32</v>
      </c>
      <c r="D18" s="67">
        <v>15</v>
      </c>
      <c r="E18" s="68">
        <f t="shared" si="0"/>
        <v>1.8670649738610904E-3</v>
      </c>
      <c r="F18" s="67">
        <v>17</v>
      </c>
      <c r="G18" s="68">
        <v>2E-3</v>
      </c>
      <c r="H18" s="71">
        <f t="shared" si="1"/>
        <v>1.3293502613890965E-4</v>
      </c>
    </row>
    <row r="19" spans="2:22" ht="15.75" thickBot="1" x14ac:dyDescent="0.3">
      <c r="B19" s="145"/>
      <c r="C19" s="79" t="s">
        <v>37</v>
      </c>
      <c r="D19" s="80">
        <f>SUM(D7:D18)</f>
        <v>8034</v>
      </c>
      <c r="E19" s="83">
        <f>SUM(E7:E18)</f>
        <v>1</v>
      </c>
      <c r="F19" s="80">
        <f>SUM(F7:F18)</f>
        <v>8315</v>
      </c>
      <c r="G19" s="83">
        <f>SUM(G7:G18)</f>
        <v>0.99980000000000013</v>
      </c>
      <c r="H19" s="75"/>
    </row>
    <row r="25" spans="2:22" thickBot="1" x14ac:dyDescent="0.4"/>
    <row r="26" spans="2:22" ht="19.5" thickBot="1" x14ac:dyDescent="0.35">
      <c r="B26" s="146" t="s">
        <v>39</v>
      </c>
      <c r="C26" s="148" t="s">
        <v>39</v>
      </c>
      <c r="D26" s="130">
        <v>43921</v>
      </c>
      <c r="E26" s="140"/>
      <c r="F26" s="141"/>
      <c r="G26" s="141"/>
      <c r="H26" s="141"/>
      <c r="I26" s="141"/>
      <c r="J26" s="141"/>
      <c r="K26" s="141"/>
      <c r="L26" s="142"/>
      <c r="M26" s="149"/>
      <c r="N26" s="130">
        <v>44286</v>
      </c>
      <c r="O26" s="140"/>
      <c r="P26" s="141"/>
      <c r="Q26" s="141"/>
      <c r="R26" s="141"/>
      <c r="S26" s="141"/>
      <c r="T26" s="141"/>
      <c r="U26" s="141"/>
      <c r="V26" s="142"/>
    </row>
    <row r="27" spans="2:22" s="84" customFormat="1" ht="30.75" thickBot="1" x14ac:dyDescent="0.3">
      <c r="B27" s="147"/>
      <c r="C27" s="147"/>
      <c r="D27" s="85" t="s">
        <v>70</v>
      </c>
      <c r="E27" s="85" t="s">
        <v>71</v>
      </c>
      <c r="F27" s="85" t="s">
        <v>72</v>
      </c>
      <c r="G27" s="85" t="s">
        <v>64</v>
      </c>
      <c r="H27" s="85" t="s">
        <v>65</v>
      </c>
      <c r="I27" s="85" t="s">
        <v>69</v>
      </c>
      <c r="J27" s="85" t="s">
        <v>66</v>
      </c>
      <c r="K27" s="85" t="s">
        <v>67</v>
      </c>
      <c r="L27" s="86" t="s">
        <v>68</v>
      </c>
      <c r="M27" s="150"/>
      <c r="N27" s="85" t="s">
        <v>70</v>
      </c>
      <c r="O27" s="85" t="s">
        <v>71</v>
      </c>
      <c r="P27" s="85" t="s">
        <v>72</v>
      </c>
      <c r="Q27" s="85" t="s">
        <v>64</v>
      </c>
      <c r="R27" s="85" t="s">
        <v>65</v>
      </c>
      <c r="S27" s="85" t="s">
        <v>69</v>
      </c>
      <c r="T27" s="85" t="s">
        <v>66</v>
      </c>
      <c r="U27" s="85" t="s">
        <v>67</v>
      </c>
      <c r="V27" s="86" t="s">
        <v>68</v>
      </c>
    </row>
    <row r="28" spans="2:22" x14ac:dyDescent="0.25">
      <c r="B28" s="116"/>
      <c r="C28" s="87" t="s">
        <v>21</v>
      </c>
      <c r="D28" s="14">
        <v>38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90">
        <v>0</v>
      </c>
      <c r="M28" s="150"/>
      <c r="N28" s="64">
        <v>46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90">
        <v>0</v>
      </c>
    </row>
    <row r="29" spans="2:22" x14ac:dyDescent="0.25">
      <c r="B29" s="116"/>
      <c r="C29" s="88" t="s">
        <v>22</v>
      </c>
      <c r="D29" s="1">
        <v>232</v>
      </c>
      <c r="E29" s="1">
        <v>247</v>
      </c>
      <c r="F29" s="1">
        <v>0</v>
      </c>
      <c r="G29" s="1">
        <v>0</v>
      </c>
      <c r="H29" s="1">
        <v>0</v>
      </c>
      <c r="I29" s="1">
        <v>66</v>
      </c>
      <c r="J29" s="1">
        <v>0</v>
      </c>
      <c r="K29" s="1">
        <v>3</v>
      </c>
      <c r="L29" s="91">
        <v>0</v>
      </c>
      <c r="M29" s="150"/>
      <c r="N29" s="54">
        <v>319</v>
      </c>
      <c r="O29" s="1">
        <v>266</v>
      </c>
      <c r="P29" s="1">
        <v>0</v>
      </c>
      <c r="Q29" s="1">
        <v>0</v>
      </c>
      <c r="R29" s="1">
        <v>0</v>
      </c>
      <c r="S29" s="1">
        <v>59</v>
      </c>
      <c r="T29" s="1">
        <v>0</v>
      </c>
      <c r="U29" s="94" t="s">
        <v>73</v>
      </c>
      <c r="V29" s="91">
        <v>0</v>
      </c>
    </row>
    <row r="30" spans="2:22" x14ac:dyDescent="0.25">
      <c r="B30" s="116"/>
      <c r="C30" s="88" t="s">
        <v>23</v>
      </c>
      <c r="D30" s="1">
        <v>379</v>
      </c>
      <c r="E30" s="1">
        <v>474</v>
      </c>
      <c r="F30" s="94" t="s">
        <v>73</v>
      </c>
      <c r="G30" s="1">
        <v>0</v>
      </c>
      <c r="H30" s="1">
        <v>0</v>
      </c>
      <c r="I30" s="1">
        <v>142</v>
      </c>
      <c r="J30" s="94" t="s">
        <v>73</v>
      </c>
      <c r="K30" s="1">
        <v>20</v>
      </c>
      <c r="L30" s="91">
        <v>0</v>
      </c>
      <c r="M30" s="150"/>
      <c r="N30" s="54">
        <v>380</v>
      </c>
      <c r="O30" s="1">
        <v>460</v>
      </c>
      <c r="P30" s="94" t="s">
        <v>73</v>
      </c>
      <c r="Q30" s="1">
        <v>0</v>
      </c>
      <c r="R30" s="1">
        <v>0</v>
      </c>
      <c r="S30" s="1">
        <v>153</v>
      </c>
      <c r="T30" s="94" t="s">
        <v>73</v>
      </c>
      <c r="U30" s="1">
        <v>31</v>
      </c>
      <c r="V30" s="91">
        <v>0</v>
      </c>
    </row>
    <row r="31" spans="2:22" x14ac:dyDescent="0.25">
      <c r="B31" s="116"/>
      <c r="C31" s="88" t="s">
        <v>24</v>
      </c>
      <c r="D31" s="1">
        <v>372</v>
      </c>
      <c r="E31" s="1">
        <v>487</v>
      </c>
      <c r="F31" s="1">
        <v>25</v>
      </c>
      <c r="G31" s="94" t="s">
        <v>73</v>
      </c>
      <c r="H31" s="1">
        <v>14</v>
      </c>
      <c r="I31" s="1">
        <v>112</v>
      </c>
      <c r="J31" s="1">
        <v>16</v>
      </c>
      <c r="K31" s="1">
        <v>29</v>
      </c>
      <c r="L31" s="91">
        <v>0</v>
      </c>
      <c r="M31" s="150"/>
      <c r="N31" s="54">
        <v>415</v>
      </c>
      <c r="O31" s="1">
        <v>545</v>
      </c>
      <c r="P31" s="1">
        <v>24</v>
      </c>
      <c r="Q31" s="94" t="s">
        <v>73</v>
      </c>
      <c r="R31" s="1">
        <v>19</v>
      </c>
      <c r="S31" s="1">
        <v>126</v>
      </c>
      <c r="T31" s="1">
        <v>17</v>
      </c>
      <c r="U31" s="1">
        <v>20</v>
      </c>
      <c r="V31" s="91">
        <v>0</v>
      </c>
    </row>
    <row r="32" spans="2:22" x14ac:dyDescent="0.25">
      <c r="B32" s="116"/>
      <c r="C32" s="88" t="s">
        <v>25</v>
      </c>
      <c r="D32" s="1">
        <v>309</v>
      </c>
      <c r="E32" s="1">
        <v>464</v>
      </c>
      <c r="F32" s="1">
        <v>61</v>
      </c>
      <c r="G32" s="1">
        <v>0</v>
      </c>
      <c r="H32" s="1">
        <v>58</v>
      </c>
      <c r="I32" s="1">
        <v>29</v>
      </c>
      <c r="J32" s="1">
        <v>18</v>
      </c>
      <c r="K32" s="1">
        <v>16</v>
      </c>
      <c r="L32" s="95" t="s">
        <v>73</v>
      </c>
      <c r="M32" s="150"/>
      <c r="N32" s="54">
        <v>336</v>
      </c>
      <c r="O32" s="1">
        <v>448</v>
      </c>
      <c r="P32" s="1">
        <v>62</v>
      </c>
      <c r="Q32" s="1">
        <v>0</v>
      </c>
      <c r="R32" s="1">
        <v>55</v>
      </c>
      <c r="S32" s="1">
        <v>54</v>
      </c>
      <c r="T32" s="1">
        <v>23</v>
      </c>
      <c r="U32" s="1">
        <v>11</v>
      </c>
      <c r="V32" s="95">
        <v>0</v>
      </c>
    </row>
    <row r="33" spans="2:22" x14ac:dyDescent="0.25">
      <c r="B33" s="116"/>
      <c r="C33" s="88" t="s">
        <v>26</v>
      </c>
      <c r="D33" s="1">
        <v>299</v>
      </c>
      <c r="E33" s="1">
        <v>448</v>
      </c>
      <c r="F33" s="1">
        <v>51</v>
      </c>
      <c r="G33" s="94" t="s">
        <v>73</v>
      </c>
      <c r="H33" s="1">
        <v>88</v>
      </c>
      <c r="I33" s="1">
        <v>12</v>
      </c>
      <c r="J33" s="1">
        <v>16</v>
      </c>
      <c r="K33" s="94" t="s">
        <v>73</v>
      </c>
      <c r="L33" s="95" t="s">
        <v>73</v>
      </c>
      <c r="M33" s="150"/>
      <c r="N33" s="54">
        <v>314</v>
      </c>
      <c r="O33" s="1">
        <v>450</v>
      </c>
      <c r="P33" s="1">
        <v>52</v>
      </c>
      <c r="Q33" s="94" t="s">
        <v>73</v>
      </c>
      <c r="R33" s="1">
        <v>86</v>
      </c>
      <c r="S33" s="1">
        <v>14</v>
      </c>
      <c r="T33" s="1">
        <v>15</v>
      </c>
      <c r="U33" s="94" t="s">
        <v>73</v>
      </c>
      <c r="V33" s="95" t="s">
        <v>73</v>
      </c>
    </row>
    <row r="34" spans="2:22" x14ac:dyDescent="0.25">
      <c r="B34" s="116"/>
      <c r="C34" s="88" t="s">
        <v>27</v>
      </c>
      <c r="D34" s="1">
        <v>430</v>
      </c>
      <c r="E34" s="1">
        <v>455</v>
      </c>
      <c r="F34" s="1">
        <v>59</v>
      </c>
      <c r="G34" s="1">
        <v>0</v>
      </c>
      <c r="H34" s="1">
        <v>75</v>
      </c>
      <c r="I34" s="94" t="s">
        <v>73</v>
      </c>
      <c r="J34" s="94" t="s">
        <v>73</v>
      </c>
      <c r="K34" s="94" t="s">
        <v>73</v>
      </c>
      <c r="L34" s="95" t="s">
        <v>73</v>
      </c>
      <c r="M34" s="150"/>
      <c r="N34" s="54">
        <v>384</v>
      </c>
      <c r="O34" s="1">
        <v>474</v>
      </c>
      <c r="P34" s="1">
        <v>71</v>
      </c>
      <c r="Q34" s="1">
        <v>0</v>
      </c>
      <c r="R34" s="1">
        <v>83</v>
      </c>
      <c r="S34" s="94" t="s">
        <v>73</v>
      </c>
      <c r="T34" s="94">
        <v>11</v>
      </c>
      <c r="U34" s="94" t="s">
        <v>73</v>
      </c>
      <c r="V34" s="95" t="s">
        <v>73</v>
      </c>
    </row>
    <row r="35" spans="2:22" x14ac:dyDescent="0.25">
      <c r="B35" s="116"/>
      <c r="C35" s="88" t="s">
        <v>28</v>
      </c>
      <c r="D35" s="1">
        <v>440</v>
      </c>
      <c r="E35" s="1">
        <v>432</v>
      </c>
      <c r="F35" s="1">
        <v>70</v>
      </c>
      <c r="G35" s="1">
        <v>10</v>
      </c>
      <c r="H35" s="1">
        <v>67</v>
      </c>
      <c r="I35" s="1">
        <v>0</v>
      </c>
      <c r="J35" s="94" t="s">
        <v>73</v>
      </c>
      <c r="K35" s="94" t="s">
        <v>73</v>
      </c>
      <c r="L35" s="95" t="s">
        <v>73</v>
      </c>
      <c r="M35" s="150"/>
      <c r="N35" s="54">
        <v>451</v>
      </c>
      <c r="O35" s="1">
        <v>397</v>
      </c>
      <c r="P35" s="1">
        <v>68</v>
      </c>
      <c r="Q35" s="94" t="s">
        <v>73</v>
      </c>
      <c r="R35" s="1">
        <v>65</v>
      </c>
      <c r="S35" s="94" t="s">
        <v>73</v>
      </c>
      <c r="T35" s="94" t="s">
        <v>73</v>
      </c>
      <c r="U35" s="94">
        <v>0</v>
      </c>
      <c r="V35" s="95" t="s">
        <v>73</v>
      </c>
    </row>
    <row r="36" spans="2:22" x14ac:dyDescent="0.25">
      <c r="B36" s="116"/>
      <c r="C36" s="88" t="s">
        <v>29</v>
      </c>
      <c r="D36" s="1">
        <v>469</v>
      </c>
      <c r="E36" s="1">
        <v>346</v>
      </c>
      <c r="F36" s="1">
        <v>36</v>
      </c>
      <c r="G36" s="94" t="s">
        <v>73</v>
      </c>
      <c r="H36" s="1">
        <v>49</v>
      </c>
      <c r="I36" s="94" t="s">
        <v>73</v>
      </c>
      <c r="J36" s="94" t="s">
        <v>73</v>
      </c>
      <c r="K36" s="94" t="s">
        <v>73</v>
      </c>
      <c r="L36" s="95" t="s">
        <v>73</v>
      </c>
      <c r="M36" s="150"/>
      <c r="N36" s="54">
        <v>458</v>
      </c>
      <c r="O36" s="1">
        <v>336</v>
      </c>
      <c r="P36" s="1">
        <v>37</v>
      </c>
      <c r="Q36" s="94" t="s">
        <v>73</v>
      </c>
      <c r="R36" s="1">
        <v>52</v>
      </c>
      <c r="S36" s="94">
        <v>0</v>
      </c>
      <c r="T36" s="94" t="s">
        <v>73</v>
      </c>
      <c r="U36" s="94" t="s">
        <v>73</v>
      </c>
      <c r="V36" s="95" t="s">
        <v>73</v>
      </c>
    </row>
    <row r="37" spans="2:22" x14ac:dyDescent="0.25">
      <c r="B37" s="116"/>
      <c r="C37" s="88" t="s">
        <v>30</v>
      </c>
      <c r="D37" s="1">
        <v>202</v>
      </c>
      <c r="E37" s="1">
        <v>167</v>
      </c>
      <c r="F37" s="94" t="s">
        <v>73</v>
      </c>
      <c r="G37" s="94" t="s">
        <v>73</v>
      </c>
      <c r="H37" s="1">
        <v>25</v>
      </c>
      <c r="I37" s="1">
        <v>0</v>
      </c>
      <c r="J37" s="94" t="s">
        <v>73</v>
      </c>
      <c r="K37" s="94" t="s">
        <v>73</v>
      </c>
      <c r="L37" s="95" t="s">
        <v>73</v>
      </c>
      <c r="M37" s="150"/>
      <c r="N37" s="54">
        <v>239</v>
      </c>
      <c r="O37" s="1">
        <v>184</v>
      </c>
      <c r="P37" s="94">
        <v>10</v>
      </c>
      <c r="Q37" s="94" t="s">
        <v>73</v>
      </c>
      <c r="R37" s="1">
        <v>24</v>
      </c>
      <c r="S37" s="1">
        <v>0</v>
      </c>
      <c r="T37" s="94" t="s">
        <v>73</v>
      </c>
      <c r="U37" s="94" t="s">
        <v>73</v>
      </c>
      <c r="V37" s="95" t="s">
        <v>73</v>
      </c>
    </row>
    <row r="38" spans="2:22" x14ac:dyDescent="0.25">
      <c r="B38" s="116"/>
      <c r="C38" s="88" t="s">
        <v>31</v>
      </c>
      <c r="D38" s="1">
        <v>49</v>
      </c>
      <c r="E38" s="1">
        <v>20</v>
      </c>
      <c r="F38" s="1">
        <v>0</v>
      </c>
      <c r="G38" s="1">
        <v>0</v>
      </c>
      <c r="H38" s="94" t="s">
        <v>73</v>
      </c>
      <c r="I38" s="94" t="s">
        <v>73</v>
      </c>
      <c r="J38" s="94" t="s">
        <v>73</v>
      </c>
      <c r="K38" s="94" t="s">
        <v>73</v>
      </c>
      <c r="L38" s="91">
        <v>0</v>
      </c>
      <c r="M38" s="150"/>
      <c r="N38" s="54">
        <v>48</v>
      </c>
      <c r="O38" s="1">
        <v>19</v>
      </c>
      <c r="P38" s="1">
        <v>0</v>
      </c>
      <c r="Q38" s="94" t="s">
        <v>73</v>
      </c>
      <c r="R38" s="94" t="s">
        <v>73</v>
      </c>
      <c r="S38" s="94">
        <v>0</v>
      </c>
      <c r="T38" s="94">
        <v>0</v>
      </c>
      <c r="U38" s="94" t="s">
        <v>73</v>
      </c>
      <c r="V38" s="91">
        <v>0</v>
      </c>
    </row>
    <row r="39" spans="2:22" ht="15.75" thickBot="1" x14ac:dyDescent="0.3">
      <c r="B39" s="119"/>
      <c r="C39" s="89" t="s">
        <v>32</v>
      </c>
      <c r="D39" s="93" t="s">
        <v>73</v>
      </c>
      <c r="E39" s="93" t="s">
        <v>73</v>
      </c>
      <c r="F39" s="37">
        <v>0</v>
      </c>
      <c r="G39" s="37">
        <v>0</v>
      </c>
      <c r="H39" s="93" t="s">
        <v>73</v>
      </c>
      <c r="I39" s="37">
        <v>0</v>
      </c>
      <c r="J39" s="93" t="s">
        <v>73</v>
      </c>
      <c r="K39" s="37">
        <v>0</v>
      </c>
      <c r="L39" s="92">
        <v>0</v>
      </c>
      <c r="M39" s="151"/>
      <c r="N39" s="96" t="s">
        <v>73</v>
      </c>
      <c r="O39" s="93" t="s">
        <v>73</v>
      </c>
      <c r="P39" s="37">
        <v>0</v>
      </c>
      <c r="Q39" s="37">
        <v>0</v>
      </c>
      <c r="R39" s="93" t="s">
        <v>73</v>
      </c>
      <c r="S39" s="93" t="s">
        <v>73</v>
      </c>
      <c r="T39" s="93" t="s">
        <v>73</v>
      </c>
      <c r="U39" s="37">
        <v>0</v>
      </c>
      <c r="V39" s="92">
        <v>0</v>
      </c>
    </row>
  </sheetData>
  <mergeCells count="10">
    <mergeCell ref="B2:H3"/>
    <mergeCell ref="D26:L26"/>
    <mergeCell ref="B7:B19"/>
    <mergeCell ref="D5:E5"/>
    <mergeCell ref="N26:V26"/>
    <mergeCell ref="B26:B39"/>
    <mergeCell ref="C26:C27"/>
    <mergeCell ref="M26:M39"/>
    <mergeCell ref="F5:G5"/>
    <mergeCell ref="H5:H6"/>
  </mergeCells>
  <pageMargins left="0.7" right="0.7" top="0.75" bottom="0.75" header="0.3" footer="0.3"/>
  <pageSetup paperSize="0" orientation="portrait" horizontalDpi="0" verticalDpi="0" copie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2"/>
  <sheetViews>
    <sheetView showGridLines="0" topLeftCell="A37" workbookViewId="0">
      <selection activeCell="C55" sqref="C55"/>
    </sheetView>
  </sheetViews>
  <sheetFormatPr defaultRowHeight="15" x14ac:dyDescent="0.25"/>
  <cols>
    <col min="1" max="1" width="5.140625" customWidth="1"/>
    <col min="2" max="2" width="27" bestFit="1" customWidth="1"/>
    <col min="3" max="3" width="55.140625" bestFit="1" customWidth="1"/>
    <col min="4" max="4" width="13.5703125" customWidth="1"/>
    <col min="5" max="5" width="17.42578125" customWidth="1"/>
    <col min="6" max="6" width="2.85546875" customWidth="1"/>
  </cols>
  <sheetData>
    <row r="1" spans="2:11" thickBot="1" x14ac:dyDescent="0.4"/>
    <row r="2" spans="2:11" x14ac:dyDescent="0.25">
      <c r="B2" s="100" t="s">
        <v>48</v>
      </c>
      <c r="C2" s="101"/>
      <c r="D2" s="101"/>
      <c r="E2" s="102"/>
    </row>
    <row r="3" spans="2:11" ht="15.75" thickBot="1" x14ac:dyDescent="0.3">
      <c r="B3" s="103"/>
      <c r="C3" s="104"/>
      <c r="D3" s="104"/>
      <c r="E3" s="105"/>
    </row>
    <row r="4" spans="2:11" thickBot="1" x14ac:dyDescent="0.4"/>
    <row r="5" spans="2:11" ht="19.5" thickBot="1" x14ac:dyDescent="0.35">
      <c r="B5" s="23" t="s">
        <v>36</v>
      </c>
      <c r="C5" s="24" t="s">
        <v>40</v>
      </c>
      <c r="D5" s="24" t="s">
        <v>1</v>
      </c>
      <c r="E5" s="25" t="s">
        <v>2</v>
      </c>
      <c r="G5" s="110" t="s">
        <v>41</v>
      </c>
      <c r="H5" s="111"/>
      <c r="I5" s="111"/>
      <c r="J5" s="111"/>
      <c r="K5" s="112"/>
    </row>
    <row r="6" spans="2:11" x14ac:dyDescent="0.25">
      <c r="B6" s="122" t="s">
        <v>33</v>
      </c>
      <c r="C6" s="20" t="s">
        <v>3</v>
      </c>
      <c r="D6" s="21">
        <v>1019</v>
      </c>
      <c r="E6" s="22">
        <v>0.77610000000000001</v>
      </c>
      <c r="G6" s="113"/>
      <c r="H6" s="114"/>
      <c r="I6" s="114"/>
      <c r="J6" s="114"/>
      <c r="K6" s="115"/>
    </row>
    <row r="7" spans="2:11" x14ac:dyDescent="0.25">
      <c r="B7" s="123"/>
      <c r="C7" s="2" t="s">
        <v>4</v>
      </c>
      <c r="D7" s="1">
        <v>294</v>
      </c>
      <c r="E7" s="3">
        <v>0.22389999999999999</v>
      </c>
      <c r="G7" s="113"/>
      <c r="H7" s="114"/>
      <c r="I7" s="114"/>
      <c r="J7" s="114"/>
      <c r="K7" s="115"/>
    </row>
    <row r="8" spans="2:11" ht="15.75" thickBot="1" x14ac:dyDescent="0.3">
      <c r="B8" s="124"/>
      <c r="C8" s="4" t="s">
        <v>37</v>
      </c>
      <c r="D8" s="18">
        <f>SUM(D6:D7)</f>
        <v>1313</v>
      </c>
      <c r="E8" s="19">
        <f>SUM(E6:E7)</f>
        <v>1</v>
      </c>
      <c r="G8" s="113"/>
      <c r="H8" s="114"/>
      <c r="I8" s="114"/>
      <c r="J8" s="114"/>
      <c r="K8" s="115"/>
    </row>
    <row r="9" spans="2:11" ht="15.75" thickBot="1" x14ac:dyDescent="0.3">
      <c r="B9" s="8"/>
      <c r="C9" s="9"/>
      <c r="D9" s="9"/>
      <c r="E9" s="10"/>
      <c r="G9" s="113"/>
      <c r="H9" s="114"/>
      <c r="I9" s="114"/>
      <c r="J9" s="114"/>
      <c r="K9" s="115"/>
    </row>
    <row r="10" spans="2:11" x14ac:dyDescent="0.25">
      <c r="B10" s="122" t="s">
        <v>5</v>
      </c>
      <c r="C10" s="12" t="s">
        <v>6</v>
      </c>
      <c r="D10" s="14">
        <v>36</v>
      </c>
      <c r="E10" s="15">
        <v>2.7400000000000001E-2</v>
      </c>
      <c r="G10" s="116"/>
      <c r="H10" s="117"/>
      <c r="I10" s="117"/>
      <c r="J10" s="117"/>
      <c r="K10" s="118"/>
    </row>
    <row r="11" spans="2:11" x14ac:dyDescent="0.25">
      <c r="B11" s="123"/>
      <c r="C11" s="11" t="s">
        <v>7</v>
      </c>
      <c r="D11" s="1">
        <v>1176</v>
      </c>
      <c r="E11" s="3">
        <v>0.89570000000000005</v>
      </c>
      <c r="G11" s="116"/>
      <c r="H11" s="117"/>
      <c r="I11" s="117"/>
      <c r="J11" s="117"/>
      <c r="K11" s="118"/>
    </row>
    <row r="12" spans="2:11" x14ac:dyDescent="0.25">
      <c r="B12" s="123"/>
      <c r="C12" s="11" t="s">
        <v>38</v>
      </c>
      <c r="D12" s="1">
        <v>12</v>
      </c>
      <c r="E12" s="3">
        <v>9.1000000000000004E-3</v>
      </c>
      <c r="G12" s="116"/>
      <c r="H12" s="117"/>
      <c r="I12" s="117"/>
      <c r="J12" s="117"/>
      <c r="K12" s="118"/>
    </row>
    <row r="13" spans="2:11" ht="15.75" thickBot="1" x14ac:dyDescent="0.3">
      <c r="B13" s="123"/>
      <c r="C13" s="11" t="s">
        <v>8</v>
      </c>
      <c r="D13" s="1">
        <v>89</v>
      </c>
      <c r="E13" s="3">
        <v>6.7799999999999999E-2</v>
      </c>
      <c r="G13" s="119"/>
      <c r="H13" s="120"/>
      <c r="I13" s="120"/>
      <c r="J13" s="120"/>
      <c r="K13" s="121"/>
    </row>
    <row r="14" spans="2:11" ht="15.75" thickBot="1" x14ac:dyDescent="0.3">
      <c r="B14" s="125"/>
      <c r="C14" s="13" t="s">
        <v>37</v>
      </c>
      <c r="D14" s="18">
        <f>SUM(D10:D13)</f>
        <v>1313</v>
      </c>
      <c r="E14" s="19">
        <f>SUM(E10:E13)</f>
        <v>1</v>
      </c>
    </row>
    <row r="15" spans="2:11" thickBot="1" x14ac:dyDescent="0.4">
      <c r="B15" s="8"/>
      <c r="C15" s="9"/>
      <c r="D15" s="9"/>
      <c r="E15" s="10"/>
    </row>
    <row r="16" spans="2:11" x14ac:dyDescent="0.25">
      <c r="B16" s="122" t="s">
        <v>9</v>
      </c>
      <c r="C16" s="12" t="s">
        <v>10</v>
      </c>
      <c r="D16" s="14">
        <v>18</v>
      </c>
      <c r="E16" s="15">
        <v>1.37E-2</v>
      </c>
    </row>
    <row r="17" spans="2:5" x14ac:dyDescent="0.25">
      <c r="B17" s="123"/>
      <c r="C17" s="11" t="s">
        <v>11</v>
      </c>
      <c r="D17" s="1">
        <v>19</v>
      </c>
      <c r="E17" s="3">
        <v>1.4500000000000001E-2</v>
      </c>
    </row>
    <row r="18" spans="2:5" x14ac:dyDescent="0.25">
      <c r="B18" s="123"/>
      <c r="C18" s="11" t="s">
        <v>12</v>
      </c>
      <c r="D18" s="1">
        <v>952</v>
      </c>
      <c r="E18" s="3">
        <v>0.72509999999999997</v>
      </c>
    </row>
    <row r="19" spans="2:5" x14ac:dyDescent="0.25">
      <c r="B19" s="123"/>
      <c r="C19" s="11" t="s">
        <v>13</v>
      </c>
      <c r="D19" s="1">
        <v>260</v>
      </c>
      <c r="E19" s="3">
        <v>0.19800000000000001</v>
      </c>
    </row>
    <row r="20" spans="2:5" ht="14.45" customHeight="1" x14ac:dyDescent="0.25">
      <c r="B20" s="123"/>
      <c r="C20" s="11" t="s">
        <v>49</v>
      </c>
      <c r="D20" s="1">
        <v>64</v>
      </c>
      <c r="E20" s="3">
        <v>4.87E-2</v>
      </c>
    </row>
    <row r="21" spans="2:5" ht="15.75" thickBot="1" x14ac:dyDescent="0.3">
      <c r="B21" s="124"/>
      <c r="C21" s="13" t="s">
        <v>37</v>
      </c>
      <c r="D21" s="18">
        <f>SUM(D16:D20)</f>
        <v>1313</v>
      </c>
      <c r="E21" s="19">
        <f>SUM(E16:E20)</f>
        <v>1</v>
      </c>
    </row>
    <row r="22" spans="2:5" thickBot="1" x14ac:dyDescent="0.4">
      <c r="B22" s="8"/>
      <c r="C22" s="9"/>
      <c r="D22" s="9"/>
      <c r="E22" s="10"/>
    </row>
    <row r="23" spans="2:5" x14ac:dyDescent="0.25">
      <c r="B23" s="122" t="s">
        <v>14</v>
      </c>
      <c r="C23" s="12" t="s">
        <v>15</v>
      </c>
      <c r="D23" s="14">
        <v>237</v>
      </c>
      <c r="E23" s="15">
        <v>0.18049999999999999</v>
      </c>
    </row>
    <row r="24" spans="2:5" x14ac:dyDescent="0.25">
      <c r="B24" s="123"/>
      <c r="C24" s="11" t="s">
        <v>16</v>
      </c>
      <c r="D24" s="1">
        <v>11</v>
      </c>
      <c r="E24" s="3">
        <v>8.3999999999999995E-3</v>
      </c>
    </row>
    <row r="25" spans="2:5" x14ac:dyDescent="0.25">
      <c r="B25" s="123"/>
      <c r="C25" s="11" t="s">
        <v>17</v>
      </c>
      <c r="D25" s="1">
        <v>522</v>
      </c>
      <c r="E25" s="3">
        <v>0.39760000000000001</v>
      </c>
    </row>
    <row r="26" spans="2:5" x14ac:dyDescent="0.25">
      <c r="B26" s="123"/>
      <c r="C26" s="11" t="s">
        <v>18</v>
      </c>
      <c r="D26" s="1">
        <v>16</v>
      </c>
      <c r="E26" s="3">
        <v>1.2200000000000001E-2</v>
      </c>
    </row>
    <row r="27" spans="2:5" x14ac:dyDescent="0.25">
      <c r="B27" s="123"/>
      <c r="C27" s="11" t="s">
        <v>19</v>
      </c>
      <c r="D27" s="1">
        <v>49</v>
      </c>
      <c r="E27" s="3">
        <v>3.73E-2</v>
      </c>
    </row>
    <row r="28" spans="2:5" x14ac:dyDescent="0.25">
      <c r="B28" s="123"/>
      <c r="C28" s="11" t="s">
        <v>50</v>
      </c>
      <c r="D28" s="1">
        <v>102</v>
      </c>
      <c r="E28" s="3">
        <v>7.7700000000000005E-2</v>
      </c>
    </row>
    <row r="29" spans="2:5" x14ac:dyDescent="0.25">
      <c r="B29" s="123"/>
      <c r="C29" s="11" t="s">
        <v>20</v>
      </c>
      <c r="D29" s="1">
        <v>316</v>
      </c>
      <c r="E29" s="3">
        <v>0.2407</v>
      </c>
    </row>
    <row r="30" spans="2:5" x14ac:dyDescent="0.25">
      <c r="B30" s="123"/>
      <c r="C30" s="11" t="s">
        <v>8</v>
      </c>
      <c r="D30" s="1">
        <v>60</v>
      </c>
      <c r="E30" s="3">
        <v>4.5699999999999998E-2</v>
      </c>
    </row>
    <row r="31" spans="2:5" ht="15.75" thickBot="1" x14ac:dyDescent="0.3">
      <c r="B31" s="124"/>
      <c r="C31" s="13" t="s">
        <v>37</v>
      </c>
      <c r="D31" s="18">
        <f>SUM(D23:D30)</f>
        <v>1313</v>
      </c>
      <c r="E31" s="19">
        <f>SUM(E23:E30)</f>
        <v>1.0001</v>
      </c>
    </row>
    <row r="32" spans="2:5" thickBot="1" x14ac:dyDescent="0.4">
      <c r="B32" s="8"/>
      <c r="C32" s="9"/>
      <c r="D32" s="9"/>
      <c r="E32" s="10"/>
    </row>
    <row r="33" spans="2:5" x14ac:dyDescent="0.25">
      <c r="B33" s="122" t="s">
        <v>39</v>
      </c>
      <c r="C33" s="17" t="s">
        <v>21</v>
      </c>
      <c r="D33" s="14">
        <v>44</v>
      </c>
      <c r="E33" s="15">
        <v>3.3500000000000002E-2</v>
      </c>
    </row>
    <row r="34" spans="2:5" x14ac:dyDescent="0.25">
      <c r="B34" s="123"/>
      <c r="C34" s="11" t="s">
        <v>22</v>
      </c>
      <c r="D34" s="1">
        <v>184</v>
      </c>
      <c r="E34" s="3">
        <v>0.1401</v>
      </c>
    </row>
    <row r="35" spans="2:5" x14ac:dyDescent="0.25">
      <c r="B35" s="123"/>
      <c r="C35" s="11" t="s">
        <v>23</v>
      </c>
      <c r="D35" s="1">
        <v>230</v>
      </c>
      <c r="E35" s="3">
        <v>0.17519999999999999</v>
      </c>
    </row>
    <row r="36" spans="2:5" x14ac:dyDescent="0.25">
      <c r="B36" s="123"/>
      <c r="C36" s="11" t="s">
        <v>24</v>
      </c>
      <c r="D36" s="1">
        <v>167</v>
      </c>
      <c r="E36" s="3">
        <v>0.12720000000000001</v>
      </c>
    </row>
    <row r="37" spans="2:5" x14ac:dyDescent="0.25">
      <c r="B37" s="123"/>
      <c r="C37" s="11" t="s">
        <v>25</v>
      </c>
      <c r="D37" s="1">
        <v>126</v>
      </c>
      <c r="E37" s="3">
        <v>9.6000000000000002E-2</v>
      </c>
    </row>
    <row r="38" spans="2:5" x14ac:dyDescent="0.25">
      <c r="B38" s="123"/>
      <c r="C38" s="11" t="s">
        <v>26</v>
      </c>
      <c r="D38" s="1">
        <v>95</v>
      </c>
      <c r="E38" s="3">
        <v>7.2400000000000006E-2</v>
      </c>
    </row>
    <row r="39" spans="2:5" x14ac:dyDescent="0.25">
      <c r="B39" s="123"/>
      <c r="C39" s="11" t="s">
        <v>27</v>
      </c>
      <c r="D39" s="1">
        <v>99</v>
      </c>
      <c r="E39" s="3">
        <v>7.5399999999999995E-2</v>
      </c>
    </row>
    <row r="40" spans="2:5" x14ac:dyDescent="0.25">
      <c r="B40" s="123"/>
      <c r="C40" s="11" t="s">
        <v>28</v>
      </c>
      <c r="D40" s="1">
        <v>99</v>
      </c>
      <c r="E40" s="3">
        <v>7.5399999999999995E-2</v>
      </c>
    </row>
    <row r="41" spans="2:5" x14ac:dyDescent="0.25">
      <c r="B41" s="123"/>
      <c r="C41" s="11" t="s">
        <v>29</v>
      </c>
      <c r="D41" s="1">
        <v>130</v>
      </c>
      <c r="E41" s="3">
        <v>9.9000000000000005E-2</v>
      </c>
    </row>
    <row r="42" spans="2:5" x14ac:dyDescent="0.25">
      <c r="B42" s="123"/>
      <c r="C42" s="11" t="s">
        <v>30</v>
      </c>
      <c r="D42" s="1">
        <v>85</v>
      </c>
      <c r="E42" s="3">
        <v>6.4699999999999994E-2</v>
      </c>
    </row>
    <row r="43" spans="2:5" x14ac:dyDescent="0.25">
      <c r="B43" s="123"/>
      <c r="C43" s="11" t="s">
        <v>31</v>
      </c>
      <c r="D43" s="1">
        <v>36</v>
      </c>
      <c r="E43" s="3">
        <v>2.7400000000000001E-2</v>
      </c>
    </row>
    <row r="44" spans="2:5" x14ac:dyDescent="0.25">
      <c r="B44" s="123"/>
      <c r="C44" s="16" t="s">
        <v>32</v>
      </c>
      <c r="D44" s="1">
        <v>18</v>
      </c>
      <c r="E44" s="3">
        <v>1.37E-2</v>
      </c>
    </row>
    <row r="45" spans="2:5" ht="15.75" thickBot="1" x14ac:dyDescent="0.3">
      <c r="B45" s="125"/>
      <c r="C45" s="13" t="s">
        <v>37</v>
      </c>
      <c r="D45" s="18">
        <f>SUM(D33:D44)</f>
        <v>1313</v>
      </c>
      <c r="E45" s="19">
        <f>SUM(E33:E44)</f>
        <v>1</v>
      </c>
    </row>
    <row r="46" spans="2:5" thickBot="1" x14ac:dyDescent="0.4">
      <c r="B46" s="8"/>
      <c r="C46" s="9"/>
      <c r="D46" s="9"/>
      <c r="E46" s="10"/>
    </row>
    <row r="47" spans="2:5" x14ac:dyDescent="0.25">
      <c r="B47" s="122" t="s">
        <v>42</v>
      </c>
      <c r="C47" s="12" t="s">
        <v>43</v>
      </c>
      <c r="D47" s="27">
        <v>188</v>
      </c>
      <c r="E47" s="15">
        <v>0.14319999999999999</v>
      </c>
    </row>
    <row r="48" spans="2:5" x14ac:dyDescent="0.25">
      <c r="B48" s="123"/>
      <c r="C48" s="11" t="s">
        <v>44</v>
      </c>
      <c r="D48" s="26">
        <v>1048</v>
      </c>
      <c r="E48" s="3">
        <v>0.79820000000000002</v>
      </c>
    </row>
    <row r="49" spans="2:5" x14ac:dyDescent="0.25">
      <c r="B49" s="123"/>
      <c r="C49" s="11" t="s">
        <v>45</v>
      </c>
      <c r="D49" s="26">
        <v>53</v>
      </c>
      <c r="E49" s="3">
        <v>4.0399999999999998E-2</v>
      </c>
    </row>
    <row r="50" spans="2:5" x14ac:dyDescent="0.25">
      <c r="B50" s="123"/>
      <c r="C50" s="11" t="s">
        <v>46</v>
      </c>
      <c r="D50" s="26">
        <v>24</v>
      </c>
      <c r="E50" s="3">
        <v>1.83E-2</v>
      </c>
    </row>
    <row r="51" spans="2:5" ht="15.75" thickBot="1" x14ac:dyDescent="0.3">
      <c r="B51" s="124"/>
      <c r="C51" s="13" t="s">
        <v>37</v>
      </c>
      <c r="D51" s="18">
        <f>SUM(D47:D50)</f>
        <v>1313</v>
      </c>
      <c r="E51" s="19">
        <f>SUM(E47:E50)</f>
        <v>1.0001</v>
      </c>
    </row>
    <row r="52" spans="2:5" thickBot="1" x14ac:dyDescent="0.4">
      <c r="B52" s="5"/>
      <c r="C52" s="6"/>
      <c r="D52" s="6"/>
      <c r="E52" s="7"/>
    </row>
  </sheetData>
  <mergeCells count="8">
    <mergeCell ref="B33:B45"/>
    <mergeCell ref="B47:B51"/>
    <mergeCell ref="B2:E3"/>
    <mergeCell ref="G5:K13"/>
    <mergeCell ref="B6:B8"/>
    <mergeCell ref="B10:B14"/>
    <mergeCell ref="B16:B21"/>
    <mergeCell ref="B23:B3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"/>
  <sheetViews>
    <sheetView showGridLines="0" workbookViewId="0">
      <selection activeCell="N44" sqref="N44"/>
    </sheetView>
  </sheetViews>
  <sheetFormatPr defaultRowHeight="15" x14ac:dyDescent="0.25"/>
  <sheetData>
    <row r="1" spans="2:17" thickBot="1" x14ac:dyDescent="0.4"/>
    <row r="2" spans="2:17" x14ac:dyDescent="0.25">
      <c r="B2" s="152" t="s">
        <v>74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4"/>
    </row>
    <row r="3" spans="2:17" ht="15.75" thickBot="1" x14ac:dyDescent="0.3"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7"/>
    </row>
  </sheetData>
  <mergeCells count="1">
    <mergeCell ref="B2:Q3"/>
  </mergeCells>
  <pageMargins left="0.7" right="0.7" top="0.75" bottom="0.75" header="0.3" footer="0.3"/>
  <pageSetup paperSize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Front sheet</vt:lpstr>
      <vt:lpstr>Substantive workforce profile</vt:lpstr>
      <vt:lpstr>Part time Full Time Profile</vt:lpstr>
      <vt:lpstr>Sexual Orientation </vt:lpstr>
      <vt:lpstr>Religion Belief</vt:lpstr>
      <vt:lpstr>Age</vt:lpstr>
      <vt:lpstr>Bank only workforce profile</vt:lpstr>
      <vt:lpstr>Bank only workforce graphs</vt:lpstr>
    </vt:vector>
  </TitlesOfParts>
  <Company>York Teaching Hospitals NHS Foundation Trust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Longhorne, Sian</dc:creator>
  <cp:lastModifiedBy>Fenton, Lorna</cp:lastModifiedBy>
  <cp:lastPrinted>2021-11-23T17:10:14Z</cp:lastPrinted>
  <dcterms:created xsi:type="dcterms:W3CDTF">2021-11-23T16:19:36Z</dcterms:created>
  <dcterms:modified xsi:type="dcterms:W3CDTF">2021-12-14T11:38:18Z</dcterms:modified>
</cp:coreProperties>
</file>